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48" windowWidth="8988" windowHeight="8688" tabRatio="696" activeTab="3"/>
  </bookViews>
  <sheets>
    <sheet name="花蓮-出差請示單" sheetId="1" r:id="rId1"/>
    <sheet name="花蓮-出差報告單" sheetId="2" r:id="rId2"/>
    <sheet name="玉里-出差請示單" sheetId="3" r:id="rId3"/>
    <sheet name="玉里-出差報告單" sheetId="4" r:id="rId4"/>
    <sheet name="花蓮縣政府出差表" sheetId="5" r:id="rId5"/>
    <sheet name="瑞穗-花蓮公車票價" sheetId="6" r:id="rId6"/>
    <sheet name="瑞穗-德武-玉里公車票價" sheetId="7" r:id="rId7"/>
  </sheets>
  <definedNames>
    <definedName name="_xlnm.Print_Titles" localSheetId="2">'玉里-出差請示單'!$A:$A</definedName>
  </definedNames>
  <calcPr fullCalcOnLoad="1"/>
</workbook>
</file>

<file path=xl/sharedStrings.xml><?xml version="1.0" encoding="utf-8"?>
<sst xmlns="http://schemas.openxmlformats.org/spreadsheetml/2006/main" count="552" uniqueCount="223">
  <si>
    <t>日</t>
  </si>
  <si>
    <t>月</t>
  </si>
  <si>
    <t>起訖地點</t>
  </si>
  <si>
    <t>飛機</t>
  </si>
  <si>
    <t>火車</t>
  </si>
  <si>
    <t>汽車</t>
  </si>
  <si>
    <t>住宿費</t>
  </si>
  <si>
    <t>臨時費</t>
  </si>
  <si>
    <t>總計</t>
  </si>
  <si>
    <t>業務計畫</t>
  </si>
  <si>
    <t>工作計畫</t>
  </si>
  <si>
    <t>用途別</t>
  </si>
  <si>
    <t>備註</t>
  </si>
  <si>
    <t>姓名</t>
  </si>
  <si>
    <t>職稱</t>
  </si>
  <si>
    <t>捷運</t>
  </si>
  <si>
    <t>單位</t>
  </si>
  <si>
    <t>合計</t>
  </si>
  <si>
    <t>人事銷差登記</t>
  </si>
  <si>
    <t>機關長官</t>
  </si>
  <si>
    <t>會計室</t>
  </si>
  <si>
    <t>申請單位</t>
  </si>
  <si>
    <t xml:space="preserve">  憑           證         黏         貼         線</t>
  </si>
  <si>
    <t>交通費</t>
  </si>
  <si>
    <t>第      號</t>
  </si>
  <si>
    <t>憑證編號</t>
  </si>
  <si>
    <t>茲收到</t>
  </si>
  <si>
    <t>具領人</t>
  </si>
  <si>
    <t>金額</t>
  </si>
  <si>
    <t>機關長官</t>
  </si>
  <si>
    <t>業務計畫</t>
  </si>
  <si>
    <t>工作計畫</t>
  </si>
  <si>
    <t>單位</t>
  </si>
  <si>
    <t>單位主管</t>
  </si>
  <si>
    <t>官等</t>
  </si>
  <si>
    <t>月</t>
  </si>
  <si>
    <t>日</t>
  </si>
  <si>
    <t>出差路程</t>
  </si>
  <si>
    <t>備註</t>
  </si>
  <si>
    <t>出差人</t>
  </si>
  <si>
    <t xml:space="preserve">          二、代理公差人以代理一人為限，臨時人員不得代理委任以上職務。</t>
  </si>
  <si>
    <t xml:space="preserve">          三、本聯送人事存查。</t>
  </si>
  <si>
    <t>出差         事由</t>
  </si>
  <si>
    <t xml:space="preserve">          二、應於返所後七日內檢同單據聯同本單送人事銷差。</t>
  </si>
  <si>
    <t>公差證第             號</t>
  </si>
  <si>
    <t xml:space="preserve">          三、本表黏貼於出差報告表。</t>
  </si>
  <si>
    <t>-</t>
  </si>
  <si>
    <t>-</t>
  </si>
  <si>
    <t>-</t>
  </si>
  <si>
    <t>-</t>
  </si>
  <si>
    <t>出差路程</t>
  </si>
  <si>
    <t>公差人   簽章</t>
  </si>
  <si>
    <t>會計</t>
  </si>
  <si>
    <t>人事登記</t>
  </si>
  <si>
    <r>
      <t>花蓮縣玉里鎮德武國民小學員工出差請示單</t>
    </r>
    <r>
      <rPr>
        <b/>
        <sz val="18"/>
        <rFont val="Times New Roman"/>
        <family val="1"/>
      </rPr>
      <t xml:space="preserve">  </t>
    </r>
  </si>
  <si>
    <t>注意事項：一、出差時間、行程應連續不斷。如有間斷應另行填單申請，本表不敷填寫時，應用另紙接上。</t>
  </si>
  <si>
    <t>花蓮縣玉里鎮德武國民小學員工出差報告表</t>
  </si>
  <si>
    <t>-</t>
  </si>
  <si>
    <t>官等</t>
  </si>
  <si>
    <t>單位</t>
  </si>
  <si>
    <t>職稱</t>
  </si>
  <si>
    <t>姓名</t>
  </si>
  <si>
    <t>公差地點</t>
  </si>
  <si>
    <t>事由</t>
  </si>
  <si>
    <t>一般行政</t>
  </si>
  <si>
    <t>業務費</t>
  </si>
  <si>
    <t>國內旅費</t>
  </si>
  <si>
    <t>國內差旅費</t>
  </si>
  <si>
    <t>花蓮縣玉里鎮德武國民小學出差旅費</t>
  </si>
  <si>
    <t>簽章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</si>
  <si>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 號，轉正傳票     號</t>
    </r>
  </si>
  <si>
    <t>公差人姓名</t>
  </si>
  <si>
    <t>職務代理姓名</t>
  </si>
  <si>
    <t>官等</t>
  </si>
  <si>
    <t>人事登記</t>
  </si>
  <si>
    <t>用途別</t>
  </si>
  <si>
    <t>出差路程</t>
  </si>
  <si>
    <t>出差工作記要</t>
  </si>
  <si>
    <t>機關首長</t>
  </si>
  <si>
    <t>出差人</t>
  </si>
  <si>
    <t>會計</t>
  </si>
  <si>
    <t>公差證第               號</t>
  </si>
  <si>
    <t>裝                    訂                    處</t>
  </si>
  <si>
    <t>德武</t>
  </si>
  <si>
    <t>出 差 地 點</t>
  </si>
  <si>
    <t>公 差 事 由</t>
  </si>
  <si>
    <t>起訖時間</t>
  </si>
  <si>
    <t>德武</t>
  </si>
  <si>
    <t>花蓮</t>
  </si>
  <si>
    <t>玉里</t>
  </si>
  <si>
    <t>職務代理簽章</t>
  </si>
  <si>
    <t>德武</t>
  </si>
  <si>
    <t>花蓮</t>
  </si>
  <si>
    <t>瑞穗</t>
  </si>
  <si>
    <t>瑞穗</t>
  </si>
  <si>
    <t>瑞穗</t>
  </si>
  <si>
    <t>花蓮</t>
  </si>
  <si>
    <t>玉里</t>
  </si>
  <si>
    <t>公差證第           號</t>
  </si>
  <si>
    <t xml:space="preserve">        三、本聯送人事存查。</t>
  </si>
  <si>
    <t>雜費</t>
  </si>
  <si>
    <t>玉里</t>
  </si>
  <si>
    <t>德武</t>
  </si>
  <si>
    <t>出差路程</t>
  </si>
  <si>
    <t xml:space="preserve"> </t>
  </si>
  <si>
    <t xml:space="preserve"> </t>
  </si>
  <si>
    <t>自107年1月1日07時40分至107年1月1日15時40分</t>
  </si>
  <si>
    <t>花蓮</t>
  </si>
  <si>
    <t>德武</t>
  </si>
  <si>
    <t>花蓮</t>
  </si>
  <si>
    <t>德武</t>
  </si>
  <si>
    <t>玉里</t>
  </si>
  <si>
    <t>【1135】瑞穗-玉里（核定票價）</t>
  </si>
  <si>
    <t>全程長:28.4公里(一級路面2.895)</t>
  </si>
  <si>
    <t>計費里程:28.4公里</t>
  </si>
  <si>
    <t>起點</t>
  </si>
  <si>
    <t>站名</t>
  </si>
  <si>
    <t>瑞穗站</t>
  </si>
  <si>
    <t>里程</t>
  </si>
  <si>
    <t>苓雅</t>
  </si>
  <si>
    <t>全票</t>
  </si>
  <si>
    <t>半票</t>
  </si>
  <si>
    <t>春日</t>
  </si>
  <si>
    <t>麻汝</t>
  </si>
  <si>
    <t>松浦</t>
  </si>
  <si>
    <t>玉東國中</t>
  </si>
  <si>
    <t>觀音</t>
  </si>
  <si>
    <t>高寮</t>
  </si>
  <si>
    <t>鐵份</t>
  </si>
  <si>
    <t>樂合</t>
  </si>
  <si>
    <t>玉里站</t>
  </si>
  <si>
    <t>106.3.1</t>
  </si>
  <si>
    <t>【1135】瑞穗-玉里（電子票證）</t>
  </si>
  <si>
    <t>全程長:28.4公里(一級路面2.895) × 88折</t>
  </si>
  <si>
    <t>花蓮縣縣內出差(汽車)報支標準(106/3/30)</t>
  </si>
  <si>
    <t xml:space="preserve"> 縣府至富里</t>
  </si>
  <si>
    <t>縣府至洛韶</t>
  </si>
  <si>
    <t>縣府至靜浦</t>
  </si>
  <si>
    <t>吉安</t>
  </si>
  <si>
    <t>北埔</t>
  </si>
  <si>
    <t>南華</t>
  </si>
  <si>
    <t>康樂</t>
  </si>
  <si>
    <t>花蓮溪橋</t>
  </si>
  <si>
    <t>志學</t>
  </si>
  <si>
    <t>加灣</t>
  </si>
  <si>
    <t>鹽寮</t>
  </si>
  <si>
    <t>壽豐</t>
  </si>
  <si>
    <t>三棧</t>
  </si>
  <si>
    <t>水璉</t>
  </si>
  <si>
    <t>溪口</t>
  </si>
  <si>
    <t>外秀林</t>
  </si>
  <si>
    <t>蕃薯寮</t>
  </si>
  <si>
    <t>南平</t>
  </si>
  <si>
    <t>新城</t>
  </si>
  <si>
    <t>磯崎</t>
  </si>
  <si>
    <t>鳳林</t>
  </si>
  <si>
    <t>富世</t>
  </si>
  <si>
    <t>新社</t>
  </si>
  <si>
    <t>萬榮</t>
  </si>
  <si>
    <t>太魯閣</t>
  </si>
  <si>
    <t>東興</t>
  </si>
  <si>
    <t>光復</t>
  </si>
  <si>
    <t>崇德</t>
  </si>
  <si>
    <t>豐濱</t>
  </si>
  <si>
    <t>大富</t>
  </si>
  <si>
    <t>綠水</t>
  </si>
  <si>
    <t>石梯港</t>
  </si>
  <si>
    <t>富源</t>
  </si>
  <si>
    <t>天祥</t>
  </si>
  <si>
    <t>大港口</t>
  </si>
  <si>
    <t>瑞穗</t>
  </si>
  <si>
    <t>西寶</t>
  </si>
  <si>
    <t>靜浦</t>
  </si>
  <si>
    <t>舞鶴</t>
  </si>
  <si>
    <t>洛韶</t>
  </si>
  <si>
    <t>三民</t>
  </si>
  <si>
    <t>玉里</t>
  </si>
  <si>
    <t>安通</t>
  </si>
  <si>
    <t>東里</t>
  </si>
  <si>
    <t>崇德至和平部分無客運票價，以火車報支</t>
  </si>
  <si>
    <t>光復至豐濱(光豐公路)</t>
  </si>
  <si>
    <t>富里</t>
  </si>
  <si>
    <t xml:space="preserve"> </t>
  </si>
  <si>
    <t>【1122】花蓮火車站-瑞穗（核定票價）</t>
  </si>
  <si>
    <t>全程長：69.9公里(一級路面2.895)</t>
  </si>
  <si>
    <t>計費里程:69.9公里</t>
  </si>
  <si>
    <t>起點</t>
  </si>
  <si>
    <t>站名</t>
  </si>
  <si>
    <t>花蓮</t>
  </si>
  <si>
    <t>里程</t>
  </si>
  <si>
    <t>吉安分局</t>
  </si>
  <si>
    <t>全票</t>
  </si>
  <si>
    <t>半票</t>
  </si>
  <si>
    <t>里程</t>
  </si>
  <si>
    <t>南華車站</t>
  </si>
  <si>
    <t>全票</t>
  </si>
  <si>
    <t>半票</t>
  </si>
  <si>
    <t>志學</t>
  </si>
  <si>
    <t>壽豐</t>
  </si>
  <si>
    <t>豐田</t>
  </si>
  <si>
    <t>溪口</t>
  </si>
  <si>
    <t>林榮</t>
  </si>
  <si>
    <t>南平</t>
  </si>
  <si>
    <t>鳳林</t>
  </si>
  <si>
    <t>榮民醫院</t>
  </si>
  <si>
    <t>萬榮</t>
  </si>
  <si>
    <t>光復站</t>
  </si>
  <si>
    <t>大富</t>
  </si>
  <si>
    <t>富源</t>
  </si>
  <si>
    <t>瑞北</t>
  </si>
  <si>
    <t>瑞穗站</t>
  </si>
  <si>
    <t>106.3.1</t>
  </si>
  <si>
    <t>【1122】花蓮火車站-瑞穗（電子票證）</t>
  </si>
  <si>
    <t>全程長：69.9公里(一級路面2.895) × 88折</t>
  </si>
  <si>
    <t>計費里程:69.9公里</t>
  </si>
  <si>
    <t>起點</t>
  </si>
  <si>
    <t>站名</t>
  </si>
  <si>
    <t>花蓮</t>
  </si>
  <si>
    <t>吉安分局</t>
  </si>
  <si>
    <t>里程</t>
  </si>
  <si>
    <t>南平</t>
  </si>
  <si>
    <t>全票</t>
  </si>
  <si>
    <t>半票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</si>
</sst>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DBNum2]&quot;新臺幣&quot;[$-404]General&quot;元整&quot;"/>
    <numFmt numFmtId="196" formatCode="000"/>
    <numFmt numFmtId="197" formatCode="[$-404]AM/PM\ hh:mm:ss"/>
    <numFmt numFmtId="198" formatCode="[$-409]mmmmm;@"/>
    <numFmt numFmtId="199" formatCode="0;[Red]0"/>
    <numFmt numFmtId="200" formatCode="m&quot;月&quot;d&quot;日&quot;;@"/>
    <numFmt numFmtId="201" formatCode="[$-404]aaa;@"/>
    <numFmt numFmtId="202" formatCode="0_ "/>
    <numFmt numFmtId="203" formatCode="0.0_ 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8"/>
      <name val="標楷體"/>
      <family val="4"/>
    </font>
    <font>
      <sz val="16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2"/>
      <name val="標楷體"/>
      <family val="4"/>
    </font>
    <font>
      <sz val="9"/>
      <name val="細明體"/>
      <family val="3"/>
    </font>
    <font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vertical="center" shrinkToFit="1"/>
    </xf>
    <xf numFmtId="41" fontId="2" fillId="0" borderId="10" xfId="0" applyNumberFormat="1" applyFont="1" applyBorder="1" applyAlignment="1">
      <alignment horizontal="right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201" fontId="2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33" borderId="0" xfId="0" applyFont="1" applyFill="1" applyBorder="1" applyAlignment="1">
      <alignment/>
    </xf>
    <xf numFmtId="0" fontId="19" fillId="33" borderId="0" xfId="40" applyFont="1" applyFill="1" applyBorder="1" applyAlignment="1">
      <alignment horizontal="center" vertical="center"/>
      <protection/>
    </xf>
    <xf numFmtId="0" fontId="2" fillId="33" borderId="0" xfId="40" applyFont="1" applyFill="1" applyBorder="1">
      <alignment/>
      <protection/>
    </xf>
    <xf numFmtId="0" fontId="2" fillId="33" borderId="0" xfId="0" applyFont="1" applyFill="1" applyAlignment="1">
      <alignment/>
    </xf>
    <xf numFmtId="0" fontId="2" fillId="33" borderId="0" xfId="40" applyFont="1" applyFill="1">
      <alignment/>
      <protection/>
    </xf>
    <xf numFmtId="0" fontId="9" fillId="33" borderId="0" xfId="40" applyFont="1" applyFill="1" applyAlignment="1">
      <alignment horizontal="center" vertical="center"/>
      <protection/>
    </xf>
    <xf numFmtId="0" fontId="9" fillId="33" borderId="0" xfId="0" applyFont="1" applyFill="1" applyAlignment="1">
      <alignment/>
    </xf>
    <xf numFmtId="0" fontId="9" fillId="33" borderId="20" xfId="40" applyFont="1" applyFill="1" applyBorder="1" applyAlignment="1">
      <alignment horizontal="center" vertical="center"/>
      <protection/>
    </xf>
    <xf numFmtId="0" fontId="9" fillId="34" borderId="10" xfId="40" applyFont="1" applyFill="1" applyBorder="1" applyAlignment="1">
      <alignment horizontal="center" vertical="center"/>
      <protection/>
    </xf>
    <xf numFmtId="0" fontId="9" fillId="33" borderId="0" xfId="40" applyFont="1" applyFill="1" applyBorder="1" applyAlignment="1">
      <alignment horizontal="center" vertical="center" wrapText="1" shrinkToFit="1"/>
      <protection/>
    </xf>
    <xf numFmtId="0" fontId="9" fillId="33" borderId="10" xfId="37" applyFont="1" applyFill="1" applyBorder="1" applyAlignment="1">
      <alignment horizontal="center" vertical="center"/>
      <protection/>
    </xf>
    <xf numFmtId="1" fontId="5" fillId="35" borderId="10" xfId="35" applyNumberFormat="1" applyFont="1" applyFill="1" applyBorder="1" applyAlignment="1">
      <alignment horizontal="center" vertical="center"/>
      <protection/>
    </xf>
    <xf numFmtId="202" fontId="9" fillId="33" borderId="10" xfId="33" applyNumberFormat="1" applyFont="1" applyFill="1" applyBorder="1" applyAlignment="1">
      <alignment horizontal="center" vertical="center"/>
      <protection/>
    </xf>
    <xf numFmtId="0" fontId="9" fillId="33" borderId="15" xfId="40" applyFont="1" applyFill="1" applyBorder="1" applyAlignment="1">
      <alignment horizontal="center" vertical="center" wrapText="1" shrinkToFit="1"/>
      <protection/>
    </xf>
    <xf numFmtId="0" fontId="5" fillId="34" borderId="10" xfId="39" applyFont="1" applyFill="1" applyBorder="1" applyAlignment="1">
      <alignment horizontal="center" vertical="center"/>
      <protection/>
    </xf>
    <xf numFmtId="0" fontId="2" fillId="33" borderId="0" xfId="40" applyFont="1" applyFill="1" applyAlignment="1">
      <alignment horizontal="center" vertical="center"/>
      <protection/>
    </xf>
    <xf numFmtId="1" fontId="5" fillId="33" borderId="10" xfId="35" applyNumberFormat="1" applyFont="1" applyFill="1" applyBorder="1" applyAlignment="1">
      <alignment horizontal="center" vertical="center"/>
      <protection/>
    </xf>
    <xf numFmtId="0" fontId="9" fillId="33" borderId="0" xfId="40" applyFont="1" applyFill="1" applyBorder="1" applyAlignment="1">
      <alignment horizontal="center" vertical="center"/>
      <protection/>
    </xf>
    <xf numFmtId="0" fontId="9" fillId="34" borderId="19" xfId="40" applyFont="1" applyFill="1" applyBorder="1" applyAlignment="1">
      <alignment horizontal="center" vertical="center"/>
      <protection/>
    </xf>
    <xf numFmtId="0" fontId="9" fillId="34" borderId="21" xfId="40" applyFont="1" applyFill="1" applyBorder="1" applyAlignment="1">
      <alignment horizontal="center" vertical="center"/>
      <protection/>
    </xf>
    <xf numFmtId="0" fontId="2" fillId="33" borderId="0" xfId="40" applyFont="1" applyFill="1" applyBorder="1" applyAlignment="1">
      <alignment horizontal="center" vertical="center"/>
      <protection/>
    </xf>
    <xf numFmtId="0" fontId="2" fillId="33" borderId="0" xfId="40" applyFont="1" applyFill="1" applyBorder="1" applyAlignment="1">
      <alignment horizontal="center" vertical="center" wrapText="1" shrinkToFit="1"/>
      <protection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34" applyFont="1" applyFill="1" applyAlignment="1">
      <alignment horizontal="center" vertical="center"/>
      <protection/>
    </xf>
    <xf numFmtId="0" fontId="5" fillId="33" borderId="0" xfId="34" applyFont="1" applyFill="1" applyBorder="1" applyAlignment="1">
      <alignment horizontal="center" vertical="center"/>
      <protection/>
    </xf>
    <xf numFmtId="0" fontId="5" fillId="33" borderId="0" xfId="34" applyFont="1" applyFill="1">
      <alignment/>
      <protection/>
    </xf>
    <xf numFmtId="0" fontId="9" fillId="33" borderId="0" xfId="34" applyFont="1" applyFill="1" applyAlignment="1">
      <alignment horizontal="center" vertical="center" shrinkToFit="1"/>
      <protection/>
    </xf>
    <xf numFmtId="0" fontId="5" fillId="33" borderId="0" xfId="34" applyFont="1" applyFill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9" fillId="34" borderId="10" xfId="34" applyFont="1" applyFill="1" applyBorder="1" applyAlignment="1">
      <alignment horizontal="center" vertical="center" shrinkToFit="1"/>
      <protection/>
    </xf>
    <xf numFmtId="0" fontId="9" fillId="33" borderId="0" xfId="34" applyFont="1" applyFill="1" applyBorder="1" applyAlignment="1">
      <alignment horizontal="center" vertical="center" shrinkToFit="1"/>
      <protection/>
    </xf>
    <xf numFmtId="0" fontId="5" fillId="33" borderId="10" xfId="37" applyFont="1" applyFill="1" applyBorder="1" applyAlignment="1">
      <alignment horizontal="center" vertical="center"/>
      <protection/>
    </xf>
    <xf numFmtId="1" fontId="9" fillId="33" borderId="10" xfId="35" applyNumberFormat="1" applyFont="1" applyFill="1" applyBorder="1" applyAlignment="1">
      <alignment horizontal="center" vertical="center" shrinkToFit="1"/>
      <protection/>
    </xf>
    <xf numFmtId="0" fontId="5" fillId="33" borderId="0" xfId="33" applyFont="1" applyFill="1" applyBorder="1" applyAlignment="1">
      <alignment horizontal="center" vertical="center"/>
      <protection/>
    </xf>
    <xf numFmtId="202" fontId="9" fillId="33" borderId="10" xfId="33" applyNumberFormat="1" applyFont="1" applyFill="1" applyBorder="1" applyAlignment="1">
      <alignment vertical="center" shrinkToFit="1"/>
      <protection/>
    </xf>
    <xf numFmtId="0" fontId="9" fillId="33" borderId="15" xfId="34" applyFont="1" applyFill="1" applyBorder="1" applyAlignment="1">
      <alignment horizontal="center" vertical="center" shrinkToFit="1"/>
      <protection/>
    </xf>
    <xf numFmtId="0" fontId="5" fillId="33" borderId="0" xfId="0" applyFont="1" applyFill="1" applyAlignment="1">
      <alignment shrinkToFit="1"/>
    </xf>
    <xf numFmtId="0" fontId="9" fillId="33" borderId="0" xfId="0" applyFont="1" applyFill="1" applyAlignment="1">
      <alignment shrinkToFit="1"/>
    </xf>
    <xf numFmtId="0" fontId="5" fillId="33" borderId="0" xfId="34" applyFont="1" applyFill="1" applyAlignment="1">
      <alignment shrinkToFit="1"/>
      <protection/>
    </xf>
    <xf numFmtId="0" fontId="5" fillId="34" borderId="10" xfId="34" applyFont="1" applyFill="1" applyBorder="1" applyAlignment="1">
      <alignment horizontal="center" vertical="center" shrinkToFit="1"/>
      <protection/>
    </xf>
    <xf numFmtId="203" fontId="5" fillId="34" borderId="10" xfId="34" applyNumberFormat="1" applyFont="1" applyFill="1" applyBorder="1" applyAlignment="1">
      <alignment horizontal="center" vertical="center" shrinkToFit="1"/>
      <protection/>
    </xf>
    <xf numFmtId="1" fontId="9" fillId="35" borderId="10" xfId="35" applyNumberFormat="1" applyFont="1" applyFill="1" applyBorder="1" applyAlignment="1">
      <alignment horizontal="center" vertical="center" shrinkToFit="1"/>
      <protection/>
    </xf>
    <xf numFmtId="1" fontId="9" fillId="33" borderId="10" xfId="35" applyNumberFormat="1" applyFont="1" applyFill="1" applyBorder="1" applyAlignment="1">
      <alignment horizontal="center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10" fillId="0" borderId="19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41" fontId="2" fillId="0" borderId="19" xfId="0" applyNumberFormat="1" applyFont="1" applyBorder="1" applyAlignment="1">
      <alignment horizontal="center" vertical="center" shrinkToFit="1"/>
    </xf>
    <xf numFmtId="41" fontId="2" fillId="0" borderId="18" xfId="0" applyNumberFormat="1" applyFont="1" applyBorder="1" applyAlignment="1">
      <alignment horizontal="center" vertical="center" shrinkToFit="1"/>
    </xf>
    <xf numFmtId="41" fontId="2" fillId="0" borderId="10" xfId="0" applyNumberFormat="1" applyFont="1" applyBorder="1" applyAlignment="1">
      <alignment horizontal="left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41" fontId="2" fillId="0" borderId="17" xfId="0" applyNumberFormat="1" applyFont="1" applyBorder="1" applyAlignment="1">
      <alignment horizontal="center" vertical="center" shrinkToFit="1"/>
    </xf>
    <xf numFmtId="41" fontId="2" fillId="0" borderId="19" xfId="0" applyNumberFormat="1" applyFont="1" applyBorder="1" applyAlignment="1">
      <alignment horizontal="left" vertical="center" shrinkToFit="1"/>
    </xf>
    <xf numFmtId="41" fontId="2" fillId="0" borderId="18" xfId="0" applyNumberFormat="1" applyFont="1" applyBorder="1" applyAlignment="1">
      <alignment horizontal="left" vertical="center" shrinkToFit="1"/>
    </xf>
    <xf numFmtId="41" fontId="2" fillId="0" borderId="17" xfId="0" applyNumberFormat="1" applyFont="1" applyBorder="1" applyAlignment="1">
      <alignment horizontal="left" vertical="center" shrinkToFit="1"/>
    </xf>
    <xf numFmtId="41" fontId="4" fillId="0" borderId="10" xfId="0" applyNumberFormat="1" applyFont="1" applyBorder="1" applyAlignment="1">
      <alignment horizontal="distributed" vertical="center" shrinkToFit="1"/>
    </xf>
    <xf numFmtId="41" fontId="1" fillId="0" borderId="10" xfId="0" applyNumberFormat="1" applyFont="1" applyBorder="1" applyAlignment="1">
      <alignment horizontal="distributed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13" fillId="0" borderId="17" xfId="0" applyFont="1" applyBorder="1" applyAlignment="1">
      <alignment horizontal="distributed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41" fontId="3" fillId="0" borderId="10" xfId="0" applyNumberFormat="1" applyFont="1" applyBorder="1" applyAlignment="1">
      <alignment horizontal="left" vertical="center" wrapText="1"/>
    </xf>
    <xf numFmtId="41" fontId="0" fillId="0" borderId="10" xfId="0" applyNumberFormat="1" applyBorder="1" applyAlignment="1">
      <alignment horizontal="left" vertical="center" wrapText="1"/>
    </xf>
    <xf numFmtId="0" fontId="3" fillId="0" borderId="19" xfId="0" applyFont="1" applyBorder="1" applyAlignment="1">
      <alignment horizontal="distributed" vertical="center" shrinkToFit="1"/>
    </xf>
    <xf numFmtId="0" fontId="3" fillId="0" borderId="18" xfId="0" applyFont="1" applyBorder="1" applyAlignment="1">
      <alignment horizontal="distributed" vertical="center" shrinkToFit="1"/>
    </xf>
    <xf numFmtId="0" fontId="7" fillId="0" borderId="17" xfId="0" applyFont="1" applyBorder="1" applyAlignment="1">
      <alignment horizontal="distributed" vertical="center" shrinkToFit="1"/>
    </xf>
    <xf numFmtId="0" fontId="2" fillId="0" borderId="19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6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41" fontId="2" fillId="0" borderId="10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horizontal="center" vertical="center" shrinkToFit="1"/>
    </xf>
    <xf numFmtId="41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10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9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 wrapText="1" shrinkToFit="1"/>
    </xf>
    <xf numFmtId="0" fontId="6" fillId="0" borderId="19" xfId="0" applyFont="1" applyBorder="1" applyAlignment="1">
      <alignment horizontal="left" vertical="center" wrapText="1" shrinkToFit="1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top"/>
    </xf>
    <xf numFmtId="0" fontId="5" fillId="0" borderId="2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95" fontId="5" fillId="0" borderId="0" xfId="0" applyNumberFormat="1" applyFont="1" applyBorder="1" applyAlignment="1">
      <alignment horizontal="left" vertical="center"/>
    </xf>
    <xf numFmtId="195" fontId="5" fillId="0" borderId="29" xfId="0" applyNumberFormat="1" applyFont="1" applyBorder="1" applyAlignment="1">
      <alignment horizontal="left" vertical="center"/>
    </xf>
    <xf numFmtId="41" fontId="2" fillId="0" borderId="15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 shrinkToFi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9" fillId="33" borderId="0" xfId="34" applyFont="1" applyFill="1" applyBorder="1" applyAlignment="1">
      <alignment horizontal="center" vertical="center" shrinkToFit="1"/>
      <protection/>
    </xf>
    <xf numFmtId="0" fontId="19" fillId="33" borderId="0" xfId="33" applyFont="1" applyFill="1" applyBorder="1" applyAlignment="1">
      <alignment horizontal="center" vertical="center" shrinkToFit="1"/>
      <protection/>
    </xf>
    <xf numFmtId="0" fontId="21" fillId="33" borderId="0" xfId="33" applyFont="1" applyFill="1" applyBorder="1" applyAlignment="1">
      <alignment horizontal="center" vertical="center"/>
      <protection/>
    </xf>
    <xf numFmtId="0" fontId="2" fillId="33" borderId="20" xfId="34" applyFont="1" applyFill="1" applyBorder="1" applyAlignment="1">
      <alignment horizontal="center" vertical="center"/>
      <protection/>
    </xf>
    <xf numFmtId="0" fontId="2" fillId="33" borderId="21" xfId="34" applyFont="1" applyFill="1" applyBorder="1" applyAlignment="1">
      <alignment horizontal="center" vertical="center"/>
      <protection/>
    </xf>
    <xf numFmtId="0" fontId="5" fillId="33" borderId="20" xfId="34" applyFont="1" applyFill="1" applyBorder="1" applyAlignment="1">
      <alignment horizontal="center" vertical="center" wrapText="1" shrinkToFit="1"/>
      <protection/>
    </xf>
    <xf numFmtId="0" fontId="5" fillId="33" borderId="21" xfId="34" applyFont="1" applyFill="1" applyBorder="1" applyAlignment="1">
      <alignment horizontal="center" vertical="center" wrapText="1" shrinkToFit="1"/>
      <protection/>
    </xf>
    <xf numFmtId="0" fontId="5" fillId="33" borderId="20" xfId="37" applyFont="1" applyFill="1" applyBorder="1" applyAlignment="1">
      <alignment horizontal="center" vertical="center" wrapText="1" shrinkToFit="1"/>
      <protection/>
    </xf>
    <xf numFmtId="0" fontId="5" fillId="33" borderId="21" xfId="37" applyFont="1" applyFill="1" applyBorder="1" applyAlignment="1">
      <alignment horizontal="center" vertical="center" wrapText="1" shrinkToFit="1"/>
      <protection/>
    </xf>
    <xf numFmtId="0" fontId="5" fillId="33" borderId="20" xfId="38" applyFont="1" applyFill="1" applyBorder="1" applyAlignment="1">
      <alignment horizontal="center" vertical="center"/>
      <protection/>
    </xf>
    <xf numFmtId="0" fontId="5" fillId="33" borderId="22" xfId="38" applyFont="1" applyFill="1" applyBorder="1" applyAlignment="1">
      <alignment horizontal="center" vertical="center"/>
      <protection/>
    </xf>
    <xf numFmtId="0" fontId="5" fillId="33" borderId="21" xfId="38" applyFont="1" applyFill="1" applyBorder="1" applyAlignment="1">
      <alignment horizontal="center" vertical="center"/>
      <protection/>
    </xf>
    <xf numFmtId="0" fontId="5" fillId="33" borderId="22" xfId="34" applyFont="1" applyFill="1" applyBorder="1" applyAlignment="1">
      <alignment horizontal="center" vertical="center" wrapText="1" shrinkToFit="1"/>
      <protection/>
    </xf>
    <xf numFmtId="0" fontId="5" fillId="33" borderId="10" xfId="34" applyFont="1" applyFill="1" applyBorder="1" applyAlignment="1">
      <alignment horizontal="center" vertical="center" shrinkToFit="1"/>
      <protection/>
    </xf>
    <xf numFmtId="0" fontId="5" fillId="33" borderId="2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0" xfId="34" applyFont="1" applyFill="1" applyBorder="1" applyAlignment="1">
      <alignment horizontal="center" vertical="center" shrinkToFit="1"/>
      <protection/>
    </xf>
    <xf numFmtId="0" fontId="5" fillId="33" borderId="22" xfId="34" applyFont="1" applyFill="1" applyBorder="1" applyAlignment="1">
      <alignment horizontal="center" vertical="center" shrinkToFit="1"/>
      <protection/>
    </xf>
    <xf numFmtId="0" fontId="5" fillId="33" borderId="21" xfId="34" applyFont="1" applyFill="1" applyBorder="1" applyAlignment="1">
      <alignment horizontal="center" vertical="center" shrinkToFit="1"/>
      <protection/>
    </xf>
    <xf numFmtId="0" fontId="5" fillId="33" borderId="20" xfId="36" applyFont="1" applyFill="1" applyBorder="1" applyAlignment="1">
      <alignment horizontal="center" vertical="center"/>
      <protection/>
    </xf>
    <xf numFmtId="0" fontId="5" fillId="33" borderId="22" xfId="36" applyFont="1" applyFill="1" applyBorder="1" applyAlignment="1">
      <alignment horizontal="center" vertical="center"/>
      <protection/>
    </xf>
    <xf numFmtId="0" fontId="5" fillId="33" borderId="21" xfId="36" applyFont="1" applyFill="1" applyBorder="1" applyAlignment="1">
      <alignment horizontal="center" vertical="center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33" borderId="22" xfId="34" applyFont="1" applyFill="1" applyBorder="1" applyAlignment="1">
      <alignment horizontal="center" vertical="center"/>
      <protection/>
    </xf>
    <xf numFmtId="0" fontId="5" fillId="33" borderId="21" xfId="34" applyFont="1" applyFill="1" applyBorder="1" applyAlignment="1">
      <alignment horizontal="center" vertical="center"/>
      <protection/>
    </xf>
    <xf numFmtId="0" fontId="2" fillId="33" borderId="12" xfId="0" applyFont="1" applyFill="1" applyBorder="1" applyAlignment="1">
      <alignment horizontal="center"/>
    </xf>
    <xf numFmtId="0" fontId="19" fillId="33" borderId="0" xfId="40" applyFont="1" applyFill="1" applyBorder="1" applyAlignment="1">
      <alignment horizontal="center" vertical="center"/>
      <protection/>
    </xf>
    <xf numFmtId="0" fontId="19" fillId="33" borderId="0" xfId="33" applyFont="1" applyFill="1" applyBorder="1" applyAlignment="1">
      <alignment horizontal="center" vertical="center"/>
      <protection/>
    </xf>
    <xf numFmtId="0" fontId="9" fillId="33" borderId="10" xfId="40" applyFont="1" applyFill="1" applyBorder="1" applyAlignment="1">
      <alignment horizontal="center" vertical="center"/>
      <protection/>
    </xf>
    <xf numFmtId="0" fontId="9" fillId="33" borderId="10" xfId="40" applyFont="1" applyFill="1" applyBorder="1" applyAlignment="1">
      <alignment horizontal="center" vertical="center" wrapText="1" shrinkToFit="1"/>
      <protection/>
    </xf>
    <xf numFmtId="0" fontId="9" fillId="33" borderId="20" xfId="40" applyFont="1" applyFill="1" applyBorder="1" applyAlignment="1">
      <alignment horizontal="center" vertical="center" wrapText="1" shrinkToFit="1"/>
      <protection/>
    </xf>
    <xf numFmtId="0" fontId="9" fillId="33" borderId="20" xfId="38" applyFont="1" applyFill="1" applyBorder="1" applyAlignment="1">
      <alignment horizontal="center" vertical="center"/>
      <protection/>
    </xf>
    <xf numFmtId="0" fontId="9" fillId="33" borderId="22" xfId="38" applyFont="1" applyFill="1" applyBorder="1" applyAlignment="1">
      <alignment horizontal="center" vertical="center"/>
      <protection/>
    </xf>
    <xf numFmtId="0" fontId="9" fillId="33" borderId="21" xfId="38" applyFont="1" applyFill="1" applyBorder="1" applyAlignment="1">
      <alignment horizontal="center" vertical="center"/>
      <protection/>
    </xf>
    <xf numFmtId="0" fontId="9" fillId="33" borderId="22" xfId="40" applyFont="1" applyFill="1" applyBorder="1" applyAlignment="1">
      <alignment horizontal="center" vertical="center" wrapText="1" shrinkToFit="1"/>
      <protection/>
    </xf>
    <xf numFmtId="0" fontId="9" fillId="33" borderId="21" xfId="40" applyFont="1" applyFill="1" applyBorder="1" applyAlignment="1">
      <alignment horizontal="center" vertical="center" wrapText="1" shrinkToFit="1"/>
      <protection/>
    </xf>
    <xf numFmtId="0" fontId="9" fillId="33" borderId="2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9" fillId="33" borderId="0" xfId="40" applyFont="1" applyFill="1" applyBorder="1" applyAlignment="1">
      <alignment horizontal="center" vertical="center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Sheet3" xfId="34"/>
    <cellStyle name="一般_Sheet4" xfId="35"/>
    <cellStyle name="一般_月眉" xfId="36"/>
    <cellStyle name="一般_亞泥" xfId="37"/>
    <cellStyle name="一般_洛韶" xfId="38"/>
    <cellStyle name="一般_銅門" xfId="39"/>
    <cellStyle name="一般_樂德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selection activeCell="X5" sqref="X5:AD5"/>
    </sheetView>
  </sheetViews>
  <sheetFormatPr defaultColWidth="9.00390625" defaultRowHeight="16.5"/>
  <cols>
    <col min="1" max="30" width="3.125" style="17" customWidth="1"/>
    <col min="31" max="16384" width="8.875" style="17" customWidth="1"/>
  </cols>
  <sheetData>
    <row r="1" spans="1:30" ht="15.75">
      <c r="A1" s="176" t="s">
        <v>82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</row>
    <row r="2" spans="1:30" ht="27" customHeight="1">
      <c r="A2" s="128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</row>
    <row r="3" spans="1:30" ht="29.25" customHeight="1">
      <c r="A3" s="155" t="s">
        <v>16</v>
      </c>
      <c r="B3" s="156"/>
      <c r="C3" s="154"/>
      <c r="D3" s="154"/>
      <c r="E3" s="154"/>
      <c r="F3" s="172" t="s">
        <v>14</v>
      </c>
      <c r="G3" s="172"/>
      <c r="H3" s="173"/>
      <c r="I3" s="173"/>
      <c r="J3" s="173"/>
      <c r="K3" s="173"/>
      <c r="L3" s="153" t="s">
        <v>71</v>
      </c>
      <c r="M3" s="153"/>
      <c r="N3" s="174"/>
      <c r="O3" s="174"/>
      <c r="P3" s="174"/>
      <c r="Q3" s="174"/>
      <c r="R3" s="174"/>
      <c r="S3" s="171" t="s">
        <v>73</v>
      </c>
      <c r="T3" s="171"/>
      <c r="U3" s="175"/>
      <c r="V3" s="175"/>
      <c r="W3" s="175"/>
      <c r="X3" s="153" t="s">
        <v>51</v>
      </c>
      <c r="Y3" s="153"/>
      <c r="Z3" s="154"/>
      <c r="AA3" s="154"/>
      <c r="AB3" s="154"/>
      <c r="AC3" s="154"/>
      <c r="AD3" s="154"/>
    </row>
    <row r="4" spans="1:30" ht="31.5" customHeight="1">
      <c r="A4" s="171" t="s">
        <v>16</v>
      </c>
      <c r="B4" s="171"/>
      <c r="C4" s="154"/>
      <c r="D4" s="154"/>
      <c r="E4" s="154"/>
      <c r="F4" s="172" t="s">
        <v>14</v>
      </c>
      <c r="G4" s="172"/>
      <c r="H4" s="173"/>
      <c r="I4" s="173"/>
      <c r="J4" s="173"/>
      <c r="K4" s="173"/>
      <c r="L4" s="153" t="s">
        <v>72</v>
      </c>
      <c r="M4" s="153"/>
      <c r="N4" s="174"/>
      <c r="O4" s="174"/>
      <c r="P4" s="174"/>
      <c r="Q4" s="174"/>
      <c r="R4" s="174"/>
      <c r="S4" s="171" t="s">
        <v>73</v>
      </c>
      <c r="T4" s="171"/>
      <c r="U4" s="175"/>
      <c r="V4" s="175"/>
      <c r="W4" s="175"/>
      <c r="X4" s="153" t="s">
        <v>90</v>
      </c>
      <c r="Y4" s="153"/>
      <c r="Z4" s="154"/>
      <c r="AA4" s="154"/>
      <c r="AB4" s="154"/>
      <c r="AC4" s="154"/>
      <c r="AD4" s="154"/>
    </row>
    <row r="5" spans="1:30" ht="31.5" customHeight="1">
      <c r="A5" s="155" t="s">
        <v>84</v>
      </c>
      <c r="B5" s="156"/>
      <c r="C5" s="157" t="s">
        <v>88</v>
      </c>
      <c r="D5" s="158"/>
      <c r="E5" s="159"/>
      <c r="F5" s="160" t="s">
        <v>85</v>
      </c>
      <c r="G5" s="161"/>
      <c r="H5" s="162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4"/>
      <c r="U5" s="165" t="s">
        <v>86</v>
      </c>
      <c r="V5" s="166"/>
      <c r="W5" s="167"/>
      <c r="X5" s="168" t="s">
        <v>106</v>
      </c>
      <c r="Y5" s="169"/>
      <c r="Z5" s="169"/>
      <c r="AA5" s="169"/>
      <c r="AB5" s="169"/>
      <c r="AC5" s="169"/>
      <c r="AD5" s="170"/>
    </row>
    <row r="6" spans="1:30" ht="21" customHeight="1">
      <c r="A6" s="4" t="s">
        <v>35</v>
      </c>
      <c r="B6" s="4" t="s">
        <v>36</v>
      </c>
      <c r="C6" s="151" t="s">
        <v>103</v>
      </c>
      <c r="D6" s="100"/>
      <c r="E6" s="100"/>
      <c r="F6" s="100"/>
      <c r="G6" s="100"/>
      <c r="H6" s="100"/>
      <c r="I6" s="100"/>
      <c r="J6" s="151" t="s">
        <v>38</v>
      </c>
      <c r="K6" s="100"/>
      <c r="L6" s="100"/>
      <c r="M6" s="100"/>
      <c r="N6" s="100"/>
      <c r="O6" s="152"/>
      <c r="P6" s="15" t="s">
        <v>35</v>
      </c>
      <c r="Q6" s="4" t="s">
        <v>36</v>
      </c>
      <c r="R6" s="99" t="s">
        <v>37</v>
      </c>
      <c r="S6" s="99"/>
      <c r="T6" s="99"/>
      <c r="U6" s="99"/>
      <c r="V6" s="99"/>
      <c r="W6" s="99"/>
      <c r="X6" s="99"/>
      <c r="Y6" s="99" t="s">
        <v>38</v>
      </c>
      <c r="Z6" s="99"/>
      <c r="AA6" s="99"/>
      <c r="AB6" s="99"/>
      <c r="AC6" s="99"/>
      <c r="AD6" s="99"/>
    </row>
    <row r="7" spans="1:30" ht="24" customHeight="1">
      <c r="A7" s="2">
        <v>1</v>
      </c>
      <c r="B7" s="2">
        <v>1</v>
      </c>
      <c r="C7" s="111" t="s">
        <v>83</v>
      </c>
      <c r="D7" s="112"/>
      <c r="E7" s="112"/>
      <c r="F7" s="16" t="s">
        <v>47</v>
      </c>
      <c r="G7" s="112" t="s">
        <v>92</v>
      </c>
      <c r="H7" s="112"/>
      <c r="I7" s="112"/>
      <c r="J7" s="146"/>
      <c r="K7" s="147"/>
      <c r="L7" s="147"/>
      <c r="M7" s="147"/>
      <c r="N7" s="147"/>
      <c r="O7" s="148"/>
      <c r="P7" s="23"/>
      <c r="Q7" s="3"/>
      <c r="R7" s="149"/>
      <c r="S7" s="150"/>
      <c r="T7" s="150"/>
      <c r="U7" s="16" t="s">
        <v>47</v>
      </c>
      <c r="V7" s="113"/>
      <c r="W7" s="144"/>
      <c r="X7" s="144"/>
      <c r="Y7" s="145"/>
      <c r="Z7" s="145"/>
      <c r="AA7" s="145"/>
      <c r="AB7" s="145"/>
      <c r="AC7" s="145"/>
      <c r="AD7" s="145"/>
    </row>
    <row r="8" spans="1:30" ht="24" customHeight="1">
      <c r="A8" s="2">
        <v>1</v>
      </c>
      <c r="B8" s="2">
        <v>1</v>
      </c>
      <c r="C8" s="111" t="s">
        <v>107</v>
      </c>
      <c r="D8" s="112"/>
      <c r="E8" s="112"/>
      <c r="F8" s="16" t="s">
        <v>47</v>
      </c>
      <c r="G8" s="112" t="s">
        <v>108</v>
      </c>
      <c r="H8" s="112"/>
      <c r="I8" s="112"/>
      <c r="J8" s="146"/>
      <c r="K8" s="147"/>
      <c r="L8" s="147"/>
      <c r="M8" s="147"/>
      <c r="N8" s="147"/>
      <c r="O8" s="148"/>
      <c r="P8" s="23"/>
      <c r="Q8" s="3"/>
      <c r="R8" s="149"/>
      <c r="S8" s="150"/>
      <c r="T8" s="150"/>
      <c r="U8" s="16" t="s">
        <v>47</v>
      </c>
      <c r="V8" s="113"/>
      <c r="W8" s="144"/>
      <c r="X8" s="144"/>
      <c r="Y8" s="145"/>
      <c r="Z8" s="145"/>
      <c r="AA8" s="145"/>
      <c r="AB8" s="145"/>
      <c r="AC8" s="145"/>
      <c r="AD8" s="145"/>
    </row>
    <row r="9" spans="1:30" ht="24" customHeight="1">
      <c r="A9" s="12"/>
      <c r="B9" s="12"/>
      <c r="C9" s="111"/>
      <c r="D9" s="112"/>
      <c r="E9" s="112"/>
      <c r="F9" s="16" t="s">
        <v>46</v>
      </c>
      <c r="G9" s="112"/>
      <c r="H9" s="112"/>
      <c r="I9" s="112"/>
      <c r="J9" s="146"/>
      <c r="K9" s="147"/>
      <c r="L9" s="147"/>
      <c r="M9" s="147"/>
      <c r="N9" s="147"/>
      <c r="O9" s="148"/>
      <c r="P9" s="15"/>
      <c r="Q9" s="4"/>
      <c r="R9" s="149"/>
      <c r="S9" s="150"/>
      <c r="T9" s="150"/>
      <c r="U9" s="16" t="s">
        <v>48</v>
      </c>
      <c r="V9" s="113"/>
      <c r="W9" s="144"/>
      <c r="X9" s="144"/>
      <c r="Y9" s="145"/>
      <c r="Z9" s="145"/>
      <c r="AA9" s="145"/>
      <c r="AB9" s="145"/>
      <c r="AC9" s="145"/>
      <c r="AD9" s="145"/>
    </row>
    <row r="10" spans="1:30" ht="24" customHeight="1">
      <c r="A10" s="2"/>
      <c r="B10" s="2"/>
      <c r="C10" s="111"/>
      <c r="D10" s="112"/>
      <c r="E10" s="112"/>
      <c r="F10" s="16" t="s">
        <v>48</v>
      </c>
      <c r="G10" s="112"/>
      <c r="H10" s="112"/>
      <c r="I10" s="112"/>
      <c r="J10" s="146"/>
      <c r="K10" s="147"/>
      <c r="L10" s="147"/>
      <c r="M10" s="147"/>
      <c r="N10" s="147"/>
      <c r="O10" s="148"/>
      <c r="P10" s="15"/>
      <c r="Q10" s="4"/>
      <c r="R10" s="149"/>
      <c r="S10" s="150"/>
      <c r="T10" s="150"/>
      <c r="U10" s="16" t="s">
        <v>48</v>
      </c>
      <c r="V10" s="113"/>
      <c r="W10" s="144"/>
      <c r="X10" s="144"/>
      <c r="Y10" s="145"/>
      <c r="Z10" s="145"/>
      <c r="AA10" s="145"/>
      <c r="AB10" s="145"/>
      <c r="AC10" s="145"/>
      <c r="AD10" s="145"/>
    </row>
    <row r="11" spans="1:30" ht="24" customHeight="1">
      <c r="A11" s="2"/>
      <c r="B11" s="2"/>
      <c r="C11" s="111"/>
      <c r="D11" s="112"/>
      <c r="E11" s="112"/>
      <c r="F11" s="16" t="s">
        <v>46</v>
      </c>
      <c r="G11" s="112"/>
      <c r="H11" s="112"/>
      <c r="I11" s="112"/>
      <c r="J11" s="146"/>
      <c r="K11" s="147"/>
      <c r="L11" s="147"/>
      <c r="M11" s="147"/>
      <c r="N11" s="147"/>
      <c r="O11" s="148"/>
      <c r="P11" s="15"/>
      <c r="Q11" s="4"/>
      <c r="R11" s="149"/>
      <c r="S11" s="150"/>
      <c r="T11" s="150"/>
      <c r="U11" s="16" t="s">
        <v>46</v>
      </c>
      <c r="V11" s="113"/>
      <c r="W11" s="144"/>
      <c r="X11" s="144"/>
      <c r="Y11" s="145"/>
      <c r="Z11" s="145"/>
      <c r="AA11" s="145"/>
      <c r="AB11" s="145"/>
      <c r="AC11" s="145"/>
      <c r="AD11" s="145"/>
    </row>
    <row r="12" spans="1:30" ht="24" customHeight="1">
      <c r="A12" s="12"/>
      <c r="B12" s="12"/>
      <c r="C12" s="111"/>
      <c r="D12" s="112"/>
      <c r="E12" s="112"/>
      <c r="F12" s="16" t="s">
        <v>48</v>
      </c>
      <c r="G12" s="112"/>
      <c r="H12" s="112"/>
      <c r="I12" s="112"/>
      <c r="J12" s="146"/>
      <c r="K12" s="147"/>
      <c r="L12" s="147"/>
      <c r="M12" s="147"/>
      <c r="N12" s="147"/>
      <c r="O12" s="148"/>
      <c r="P12" s="15"/>
      <c r="Q12" s="4"/>
      <c r="R12" s="149"/>
      <c r="S12" s="150"/>
      <c r="T12" s="150"/>
      <c r="U12" s="16" t="s">
        <v>48</v>
      </c>
      <c r="V12" s="113"/>
      <c r="W12" s="144"/>
      <c r="X12" s="144"/>
      <c r="Y12" s="145"/>
      <c r="Z12" s="145"/>
      <c r="AA12" s="145"/>
      <c r="AB12" s="145"/>
      <c r="AC12" s="145"/>
      <c r="AD12" s="145"/>
    </row>
    <row r="13" spans="1:30" ht="23.25" customHeight="1">
      <c r="A13" s="142" t="s">
        <v>39</v>
      </c>
      <c r="B13" s="143"/>
      <c r="C13" s="143"/>
      <c r="D13" s="143"/>
      <c r="E13" s="143"/>
      <c r="F13" s="143"/>
      <c r="G13" s="142" t="s">
        <v>33</v>
      </c>
      <c r="H13" s="143"/>
      <c r="I13" s="143"/>
      <c r="J13" s="143"/>
      <c r="K13" s="143"/>
      <c r="L13" s="143"/>
      <c r="M13" s="142" t="s">
        <v>53</v>
      </c>
      <c r="N13" s="143"/>
      <c r="O13" s="143"/>
      <c r="P13" s="143"/>
      <c r="Q13" s="143"/>
      <c r="R13" s="143"/>
      <c r="S13" s="136" t="s">
        <v>52</v>
      </c>
      <c r="T13" s="137"/>
      <c r="U13" s="137"/>
      <c r="V13" s="137"/>
      <c r="W13" s="137"/>
      <c r="X13" s="137"/>
      <c r="Y13" s="136" t="s">
        <v>29</v>
      </c>
      <c r="Z13" s="137"/>
      <c r="AA13" s="137"/>
      <c r="AB13" s="137"/>
      <c r="AC13" s="137"/>
      <c r="AD13" s="137"/>
    </row>
    <row r="14" spans="1:30" ht="30" customHeight="1">
      <c r="A14" s="138"/>
      <c r="B14" s="139"/>
      <c r="C14" s="139"/>
      <c r="D14" s="139"/>
      <c r="E14" s="139"/>
      <c r="F14" s="139"/>
      <c r="G14" s="138"/>
      <c r="H14" s="139"/>
      <c r="I14" s="139"/>
      <c r="J14" s="139"/>
      <c r="K14" s="139"/>
      <c r="L14" s="139"/>
      <c r="M14" s="138"/>
      <c r="N14" s="139"/>
      <c r="O14" s="139"/>
      <c r="P14" s="139"/>
      <c r="Q14" s="139"/>
      <c r="R14" s="139"/>
      <c r="S14" s="140"/>
      <c r="T14" s="141"/>
      <c r="U14" s="141"/>
      <c r="V14" s="141"/>
      <c r="W14" s="141"/>
      <c r="X14" s="141"/>
      <c r="Y14" s="140"/>
      <c r="Z14" s="141"/>
      <c r="AA14" s="141"/>
      <c r="AB14" s="141"/>
      <c r="AC14" s="141"/>
      <c r="AD14" s="141"/>
    </row>
    <row r="15" spans="1:30" ht="19.5" customHeight="1">
      <c r="A15" s="80" t="s">
        <v>55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</row>
    <row r="16" spans="1:30" ht="19.5" customHeight="1">
      <c r="A16" s="134" t="s">
        <v>40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5" t="s">
        <v>81</v>
      </c>
      <c r="W16" s="135"/>
      <c r="X16" s="135"/>
      <c r="Y16" s="135"/>
      <c r="Z16" s="135"/>
      <c r="AA16" s="135"/>
      <c r="AB16" s="135"/>
      <c r="AC16" s="135"/>
      <c r="AD16" s="135"/>
    </row>
    <row r="17" spans="1:30" ht="19.5" customHeight="1">
      <c r="A17" s="81" t="s">
        <v>99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135"/>
      <c r="W17" s="135"/>
      <c r="X17" s="135"/>
      <c r="Y17" s="135"/>
      <c r="Z17" s="135"/>
      <c r="AA17" s="135"/>
      <c r="AB17" s="135"/>
      <c r="AC17" s="135"/>
      <c r="AD17" s="135"/>
    </row>
    <row r="18" spans="1:30" ht="24.7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</row>
    <row r="19" spans="1:30" ht="9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</row>
    <row r="20" spans="1:30" ht="27" customHeight="1">
      <c r="A20" s="128" t="str">
        <f>A2</f>
        <v>花蓮縣玉里鎮德武國民小學員工出差請示單  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</row>
    <row r="21" spans="1:30" ht="29.25" customHeight="1">
      <c r="A21" s="129" t="s">
        <v>32</v>
      </c>
      <c r="B21" s="130"/>
      <c r="C21" s="131"/>
      <c r="D21" s="131"/>
      <c r="E21" s="131"/>
      <c r="F21" s="131"/>
      <c r="G21" s="129" t="s">
        <v>14</v>
      </c>
      <c r="H21" s="130"/>
      <c r="I21" s="132">
        <f>H3</f>
        <v>0</v>
      </c>
      <c r="J21" s="132"/>
      <c r="K21" s="132"/>
      <c r="L21" s="132"/>
      <c r="M21" s="129" t="s">
        <v>13</v>
      </c>
      <c r="N21" s="129"/>
      <c r="O21" s="133">
        <f>N3</f>
        <v>0</v>
      </c>
      <c r="P21" s="133"/>
      <c r="Q21" s="133"/>
      <c r="R21" s="133"/>
      <c r="S21" s="133"/>
      <c r="T21" s="129" t="s">
        <v>34</v>
      </c>
      <c r="U21" s="130"/>
      <c r="V21" s="106">
        <f>U3</f>
        <v>0</v>
      </c>
      <c r="W21" s="107"/>
      <c r="X21" s="108" t="s">
        <v>30</v>
      </c>
      <c r="Y21" s="109"/>
      <c r="Z21" s="110"/>
      <c r="AA21" s="111" t="s">
        <v>64</v>
      </c>
      <c r="AB21" s="112"/>
      <c r="AC21" s="112"/>
      <c r="AD21" s="113"/>
    </row>
    <row r="22" spans="1:30" ht="18" customHeight="1">
      <c r="A22" s="114" t="s">
        <v>42</v>
      </c>
      <c r="B22" s="115"/>
      <c r="C22" s="118">
        <f>H5</f>
        <v>0</v>
      </c>
      <c r="D22" s="118"/>
      <c r="E22" s="118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20" t="s">
        <v>31</v>
      </c>
      <c r="Y22" s="121"/>
      <c r="Z22" s="122"/>
      <c r="AA22" s="111" t="s">
        <v>65</v>
      </c>
      <c r="AB22" s="112"/>
      <c r="AC22" s="112"/>
      <c r="AD22" s="113"/>
    </row>
    <row r="23" spans="1:30" ht="18" customHeight="1">
      <c r="A23" s="116"/>
      <c r="B23" s="117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23" t="s">
        <v>75</v>
      </c>
      <c r="Y23" s="124"/>
      <c r="Z23" s="125"/>
      <c r="AA23" s="111" t="s">
        <v>66</v>
      </c>
      <c r="AB23" s="112"/>
      <c r="AC23" s="112"/>
      <c r="AD23" s="113"/>
    </row>
    <row r="24" spans="1:30" ht="20.25" customHeight="1">
      <c r="A24" s="20" t="s">
        <v>35</v>
      </c>
      <c r="B24" s="20" t="s">
        <v>36</v>
      </c>
      <c r="C24" s="99" t="s">
        <v>76</v>
      </c>
      <c r="D24" s="99"/>
      <c r="E24" s="99"/>
      <c r="F24" s="99"/>
      <c r="G24" s="99"/>
      <c r="H24" s="99"/>
      <c r="I24" s="99"/>
      <c r="J24" s="99" t="s">
        <v>77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100" t="s">
        <v>12</v>
      </c>
      <c r="Z24" s="100"/>
      <c r="AA24" s="100"/>
      <c r="AB24" s="100"/>
      <c r="AC24" s="100"/>
      <c r="AD24" s="101"/>
    </row>
    <row r="25" spans="1:30" ht="24" customHeight="1">
      <c r="A25" s="27">
        <v>1</v>
      </c>
      <c r="B25" s="27">
        <v>1</v>
      </c>
      <c r="C25" s="96" t="s">
        <v>87</v>
      </c>
      <c r="D25" s="97"/>
      <c r="E25" s="97"/>
      <c r="F25" s="25" t="s">
        <v>47</v>
      </c>
      <c r="G25" s="97" t="s">
        <v>107</v>
      </c>
      <c r="H25" s="97"/>
      <c r="I25" s="102"/>
      <c r="J25" s="103">
        <f>H5</f>
        <v>0</v>
      </c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5"/>
    </row>
    <row r="26" spans="1:30" ht="24" customHeight="1">
      <c r="A26" s="27">
        <v>1</v>
      </c>
      <c r="B26" s="27">
        <v>1</v>
      </c>
      <c r="C26" s="96" t="s">
        <v>109</v>
      </c>
      <c r="D26" s="97"/>
      <c r="E26" s="97"/>
      <c r="F26" s="25" t="s">
        <v>46</v>
      </c>
      <c r="G26" s="97" t="s">
        <v>110</v>
      </c>
      <c r="H26" s="97"/>
      <c r="I26" s="97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</row>
    <row r="27" spans="1:30" ht="24" customHeight="1">
      <c r="A27" s="28"/>
      <c r="B27" s="28"/>
      <c r="C27" s="96"/>
      <c r="D27" s="97"/>
      <c r="E27" s="97"/>
      <c r="F27" s="25" t="s">
        <v>48</v>
      </c>
      <c r="G27" s="97"/>
      <c r="H27" s="97"/>
      <c r="I27" s="97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</row>
    <row r="28" spans="1:30" ht="24" customHeight="1">
      <c r="A28" s="27"/>
      <c r="B28" s="27"/>
      <c r="C28" s="96"/>
      <c r="D28" s="97"/>
      <c r="E28" s="97"/>
      <c r="F28" s="25" t="s">
        <v>48</v>
      </c>
      <c r="G28" s="97"/>
      <c r="H28" s="97"/>
      <c r="I28" s="97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</row>
    <row r="29" spans="1:30" ht="24" customHeight="1">
      <c r="A29" s="27"/>
      <c r="B29" s="27"/>
      <c r="C29" s="96"/>
      <c r="D29" s="97"/>
      <c r="E29" s="97"/>
      <c r="F29" s="25" t="s">
        <v>46</v>
      </c>
      <c r="G29" s="97"/>
      <c r="H29" s="97"/>
      <c r="I29" s="97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</row>
    <row r="30" spans="1:30" ht="24" customHeight="1">
      <c r="A30" s="26"/>
      <c r="B30" s="26"/>
      <c r="C30" s="96"/>
      <c r="D30" s="97"/>
      <c r="E30" s="97"/>
      <c r="F30" s="25" t="s">
        <v>48</v>
      </c>
      <c r="G30" s="97"/>
      <c r="H30" s="97"/>
      <c r="I30" s="97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</row>
    <row r="31" spans="1:30" ht="18" customHeight="1">
      <c r="A31" s="92" t="s">
        <v>79</v>
      </c>
      <c r="B31" s="93"/>
      <c r="C31" s="93"/>
      <c r="D31" s="93"/>
      <c r="E31" s="93"/>
      <c r="F31" s="93"/>
      <c r="G31" s="94"/>
      <c r="H31" s="95" t="s">
        <v>74</v>
      </c>
      <c r="I31" s="95"/>
      <c r="J31" s="95"/>
      <c r="K31" s="95"/>
      <c r="L31" s="95"/>
      <c r="M31" s="95"/>
      <c r="N31" s="95"/>
      <c r="O31" s="95" t="s">
        <v>80</v>
      </c>
      <c r="P31" s="95"/>
      <c r="Q31" s="95"/>
      <c r="R31" s="95"/>
      <c r="S31" s="95"/>
      <c r="T31" s="95"/>
      <c r="U31" s="95"/>
      <c r="V31" s="95"/>
      <c r="W31" s="93" t="s">
        <v>78</v>
      </c>
      <c r="X31" s="93"/>
      <c r="Y31" s="93"/>
      <c r="Z31" s="93"/>
      <c r="AA31" s="93"/>
      <c r="AB31" s="93"/>
      <c r="AC31" s="93"/>
      <c r="AD31" s="94"/>
    </row>
    <row r="32" spans="1:30" ht="30" customHeight="1">
      <c r="A32" s="83"/>
      <c r="B32" s="84"/>
      <c r="C32" s="84"/>
      <c r="D32" s="84"/>
      <c r="E32" s="84"/>
      <c r="F32" s="84"/>
      <c r="G32" s="85"/>
      <c r="H32" s="83"/>
      <c r="I32" s="84"/>
      <c r="J32" s="84"/>
      <c r="K32" s="84"/>
      <c r="L32" s="84"/>
      <c r="M32" s="84"/>
      <c r="N32" s="85"/>
      <c r="O32" s="86"/>
      <c r="P32" s="87"/>
      <c r="Q32" s="87"/>
      <c r="R32" s="87"/>
      <c r="S32" s="87"/>
      <c r="T32" s="87"/>
      <c r="U32" s="87"/>
      <c r="V32" s="88"/>
      <c r="W32" s="89"/>
      <c r="X32" s="90"/>
      <c r="Y32" s="90"/>
      <c r="Z32" s="90"/>
      <c r="AA32" s="90"/>
      <c r="AB32" s="90"/>
      <c r="AC32" s="90"/>
      <c r="AD32" s="91"/>
    </row>
    <row r="33" spans="1:30" ht="19.5" customHeight="1">
      <c r="A33" s="80" t="s">
        <v>55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</row>
    <row r="34" spans="1:30" ht="19.5" customHeight="1">
      <c r="A34" s="81" t="s">
        <v>43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 t="s">
        <v>44</v>
      </c>
      <c r="V34" s="82"/>
      <c r="W34" s="82"/>
      <c r="X34" s="82"/>
      <c r="Y34" s="82"/>
      <c r="Z34" s="82"/>
      <c r="AA34" s="82"/>
      <c r="AB34" s="82"/>
      <c r="AC34" s="82"/>
      <c r="AD34" s="82"/>
    </row>
    <row r="35" spans="1:30" ht="19.5" customHeight="1">
      <c r="A35" s="81" t="s">
        <v>45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2"/>
      <c r="V35" s="82"/>
      <c r="W35" s="82"/>
      <c r="X35" s="82"/>
      <c r="Y35" s="82"/>
      <c r="Z35" s="82"/>
      <c r="AA35" s="82"/>
      <c r="AB35" s="82"/>
      <c r="AC35" s="82"/>
      <c r="AD35" s="82"/>
    </row>
  </sheetData>
  <sheetProtection/>
  <mergeCells count="140">
    <mergeCell ref="A1:AD1"/>
    <mergeCell ref="A2:AD2"/>
    <mergeCell ref="A3:B3"/>
    <mergeCell ref="C3:E3"/>
    <mergeCell ref="F3:G3"/>
    <mergeCell ref="H3:K3"/>
    <mergeCell ref="L3:M3"/>
    <mergeCell ref="N3:R3"/>
    <mergeCell ref="S3:T3"/>
    <mergeCell ref="U3:W3"/>
    <mergeCell ref="X3:Y3"/>
    <mergeCell ref="Z3:AD3"/>
    <mergeCell ref="A4:B4"/>
    <mergeCell ref="C4:E4"/>
    <mergeCell ref="F4:G4"/>
    <mergeCell ref="H4:K4"/>
    <mergeCell ref="L4:M4"/>
    <mergeCell ref="N4:R4"/>
    <mergeCell ref="S4:T4"/>
    <mergeCell ref="U4:W4"/>
    <mergeCell ref="X4:Y4"/>
    <mergeCell ref="Z4:AD4"/>
    <mergeCell ref="A5:B5"/>
    <mergeCell ref="C5:E5"/>
    <mergeCell ref="F5:G5"/>
    <mergeCell ref="H5:T5"/>
    <mergeCell ref="U5:W5"/>
    <mergeCell ref="X5:AD5"/>
    <mergeCell ref="R7:T7"/>
    <mergeCell ref="C6:I6"/>
    <mergeCell ref="J6:O6"/>
    <mergeCell ref="R6:X6"/>
    <mergeCell ref="V7:X7"/>
    <mergeCell ref="Y6:AD6"/>
    <mergeCell ref="Y7:AD7"/>
    <mergeCell ref="C7:E7"/>
    <mergeCell ref="G7:I7"/>
    <mergeCell ref="J7:O7"/>
    <mergeCell ref="C8:E8"/>
    <mergeCell ref="G8:I8"/>
    <mergeCell ref="J8:O8"/>
    <mergeCell ref="R8:T8"/>
    <mergeCell ref="V8:X8"/>
    <mergeCell ref="Y8:AD8"/>
    <mergeCell ref="C10:E10"/>
    <mergeCell ref="G10:I10"/>
    <mergeCell ref="J10:O10"/>
    <mergeCell ref="R10:T10"/>
    <mergeCell ref="C9:E9"/>
    <mergeCell ref="G9:I9"/>
    <mergeCell ref="J9:O9"/>
    <mergeCell ref="R9:T9"/>
    <mergeCell ref="V9:X9"/>
    <mergeCell ref="Y9:AD9"/>
    <mergeCell ref="V10:X10"/>
    <mergeCell ref="Y10:AD10"/>
    <mergeCell ref="V11:X11"/>
    <mergeCell ref="Y11:AD11"/>
    <mergeCell ref="C11:E11"/>
    <mergeCell ref="G11:I11"/>
    <mergeCell ref="C12:E12"/>
    <mergeCell ref="G12:I12"/>
    <mergeCell ref="J12:O12"/>
    <mergeCell ref="R12:T12"/>
    <mergeCell ref="J11:O11"/>
    <mergeCell ref="R11:T11"/>
    <mergeCell ref="A13:F13"/>
    <mergeCell ref="G13:L13"/>
    <mergeCell ref="M13:R13"/>
    <mergeCell ref="S13:X13"/>
    <mergeCell ref="V12:X12"/>
    <mergeCell ref="Y12:AD12"/>
    <mergeCell ref="A15:AD15"/>
    <mergeCell ref="A16:U16"/>
    <mergeCell ref="V16:AD17"/>
    <mergeCell ref="A17:U17"/>
    <mergeCell ref="Y13:AD13"/>
    <mergeCell ref="A14:F14"/>
    <mergeCell ref="G14:L14"/>
    <mergeCell ref="M14:R14"/>
    <mergeCell ref="S14:X14"/>
    <mergeCell ref="Y14:AD14"/>
    <mergeCell ref="A18:AD18"/>
    <mergeCell ref="A19:AD19"/>
    <mergeCell ref="A20:AD20"/>
    <mergeCell ref="A21:B21"/>
    <mergeCell ref="C21:F21"/>
    <mergeCell ref="G21:H21"/>
    <mergeCell ref="I21:L21"/>
    <mergeCell ref="M21:N21"/>
    <mergeCell ref="O21:S21"/>
    <mergeCell ref="T21:U21"/>
    <mergeCell ref="V21:W21"/>
    <mergeCell ref="X21:Z21"/>
    <mergeCell ref="AA21:AD21"/>
    <mergeCell ref="A22:B23"/>
    <mergeCell ref="C22:W23"/>
    <mergeCell ref="X22:Z22"/>
    <mergeCell ref="AA22:AD22"/>
    <mergeCell ref="X23:Z23"/>
    <mergeCell ref="AA23:AD23"/>
    <mergeCell ref="C24:I24"/>
    <mergeCell ref="J24:X24"/>
    <mergeCell ref="Y24:AD24"/>
    <mergeCell ref="C25:E25"/>
    <mergeCell ref="G25:I25"/>
    <mergeCell ref="J25:X25"/>
    <mergeCell ref="Y25:AD25"/>
    <mergeCell ref="C27:E27"/>
    <mergeCell ref="G27:I27"/>
    <mergeCell ref="J27:X27"/>
    <mergeCell ref="Y27:AD27"/>
    <mergeCell ref="C26:E26"/>
    <mergeCell ref="G26:I26"/>
    <mergeCell ref="J26:X26"/>
    <mergeCell ref="Y26:AD26"/>
    <mergeCell ref="C29:E29"/>
    <mergeCell ref="G29:I29"/>
    <mergeCell ref="J29:X29"/>
    <mergeCell ref="Y29:AD29"/>
    <mergeCell ref="C28:E28"/>
    <mergeCell ref="G28:I28"/>
    <mergeCell ref="J28:X28"/>
    <mergeCell ref="Y28:AD28"/>
    <mergeCell ref="A31:G31"/>
    <mergeCell ref="H31:N31"/>
    <mergeCell ref="O31:V31"/>
    <mergeCell ref="W31:AD31"/>
    <mergeCell ref="C30:E30"/>
    <mergeCell ref="G30:I30"/>
    <mergeCell ref="J30:X30"/>
    <mergeCell ref="Y30:AD30"/>
    <mergeCell ref="A33:AD33"/>
    <mergeCell ref="A34:T34"/>
    <mergeCell ref="U34:AD35"/>
    <mergeCell ref="A35:T35"/>
    <mergeCell ref="A32:G32"/>
    <mergeCell ref="H32:N32"/>
    <mergeCell ref="O32:V32"/>
    <mergeCell ref="W32:AD32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B14" sqref="B14"/>
    </sheetView>
  </sheetViews>
  <sheetFormatPr defaultColWidth="9.00390625" defaultRowHeight="16.5"/>
  <cols>
    <col min="1" max="1" width="3.25390625" style="1" customWidth="1"/>
    <col min="2" max="2" width="3.375" style="1" customWidth="1"/>
    <col min="3" max="3" width="7.00390625" style="1" customWidth="1"/>
    <col min="4" max="4" width="3.125" style="1" customWidth="1"/>
    <col min="5" max="5" width="4.875" style="1" customWidth="1"/>
    <col min="6" max="6" width="2.75390625" style="1" customWidth="1"/>
    <col min="7" max="7" width="7.25390625" style="1" customWidth="1"/>
    <col min="8" max="8" width="7.125" style="1" customWidth="1"/>
    <col min="9" max="10" width="7.50390625" style="1" customWidth="1"/>
    <col min="11" max="11" width="5.50390625" style="1" customWidth="1"/>
    <col min="12" max="12" width="6.125" style="1" customWidth="1"/>
    <col min="13" max="13" width="5.75390625" style="1" customWidth="1"/>
    <col min="14" max="14" width="17.50390625" style="1" customWidth="1"/>
    <col min="15" max="16384" width="8.875" style="1" customWidth="1"/>
  </cols>
  <sheetData>
    <row r="1" spans="1:14" ht="3" customHeight="1">
      <c r="A1" s="177" t="s">
        <v>82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27" customHeight="1">
      <c r="A2" s="179" t="s">
        <v>56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7.25" customHeight="1">
      <c r="A3" s="180" t="s">
        <v>70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21" customHeight="1">
      <c r="A4" s="99" t="s">
        <v>25</v>
      </c>
      <c r="B4" s="99"/>
      <c r="C4" s="99"/>
      <c r="D4" s="111" t="s">
        <v>9</v>
      </c>
      <c r="E4" s="112"/>
      <c r="F4" s="112"/>
      <c r="G4" s="113"/>
      <c r="H4" s="181" t="s">
        <v>10</v>
      </c>
      <c r="I4" s="181"/>
      <c r="J4" s="181" t="s">
        <v>11</v>
      </c>
      <c r="K4" s="181"/>
      <c r="L4" s="181" t="s">
        <v>28</v>
      </c>
      <c r="M4" s="181"/>
      <c r="N4" s="13" t="s">
        <v>12</v>
      </c>
    </row>
    <row r="5" spans="1:14" ht="26.25" customHeight="1">
      <c r="A5" s="99" t="s">
        <v>24</v>
      </c>
      <c r="B5" s="99"/>
      <c r="C5" s="99"/>
      <c r="D5" s="185" t="s">
        <v>64</v>
      </c>
      <c r="E5" s="186"/>
      <c r="F5" s="186"/>
      <c r="G5" s="187"/>
      <c r="H5" s="144" t="s">
        <v>65</v>
      </c>
      <c r="I5" s="144"/>
      <c r="J5" s="144" t="s">
        <v>66</v>
      </c>
      <c r="K5" s="144"/>
      <c r="L5" s="182">
        <f>N16</f>
        <v>518</v>
      </c>
      <c r="M5" s="182"/>
      <c r="N5" s="14" t="s">
        <v>67</v>
      </c>
    </row>
    <row r="6" spans="1:14" ht="21" customHeight="1">
      <c r="A6" s="183" t="s">
        <v>59</v>
      </c>
      <c r="B6" s="183"/>
      <c r="C6" s="183"/>
      <c r="D6" s="183"/>
      <c r="E6" s="183" t="s">
        <v>60</v>
      </c>
      <c r="F6" s="183"/>
      <c r="G6" s="183"/>
      <c r="H6" s="183"/>
      <c r="I6" s="2" t="s">
        <v>61</v>
      </c>
      <c r="J6" s="184"/>
      <c r="K6" s="184"/>
      <c r="L6" s="2" t="s">
        <v>58</v>
      </c>
      <c r="M6" s="2"/>
      <c r="N6" s="188" t="str">
        <f>'花蓮-出差請示單'!X5</f>
        <v>自107年1月1日07時40分至107年1月1日15時40分</v>
      </c>
    </row>
    <row r="7" spans="1:14" ht="26.25" customHeight="1">
      <c r="A7" s="190" t="s">
        <v>62</v>
      </c>
      <c r="B7" s="190"/>
      <c r="C7" s="190"/>
      <c r="D7" s="190" t="s">
        <v>88</v>
      </c>
      <c r="E7" s="190"/>
      <c r="F7" s="190"/>
      <c r="G7" s="2" t="s">
        <v>63</v>
      </c>
      <c r="H7" s="191"/>
      <c r="I7" s="191"/>
      <c r="J7" s="191"/>
      <c r="K7" s="191"/>
      <c r="L7" s="191"/>
      <c r="M7" s="191"/>
      <c r="N7" s="189"/>
    </row>
    <row r="8" spans="1:14" ht="18" customHeight="1">
      <c r="A8" s="190" t="s">
        <v>1</v>
      </c>
      <c r="B8" s="190" t="s">
        <v>0</v>
      </c>
      <c r="C8" s="183" t="s">
        <v>2</v>
      </c>
      <c r="D8" s="183"/>
      <c r="E8" s="183"/>
      <c r="F8" s="183"/>
      <c r="G8" s="194" t="s">
        <v>23</v>
      </c>
      <c r="H8" s="195"/>
      <c r="I8" s="195"/>
      <c r="J8" s="196"/>
      <c r="K8" s="197" t="s">
        <v>100</v>
      </c>
      <c r="L8" s="197" t="s">
        <v>6</v>
      </c>
      <c r="M8" s="204" t="s">
        <v>7</v>
      </c>
      <c r="N8" s="192" t="s">
        <v>8</v>
      </c>
    </row>
    <row r="9" spans="1:14" ht="18.75" customHeight="1">
      <c r="A9" s="190"/>
      <c r="B9" s="190"/>
      <c r="C9" s="183"/>
      <c r="D9" s="183"/>
      <c r="E9" s="183"/>
      <c r="F9" s="183"/>
      <c r="G9" s="2" t="s">
        <v>4</v>
      </c>
      <c r="H9" s="2" t="s">
        <v>3</v>
      </c>
      <c r="I9" s="2" t="s">
        <v>5</v>
      </c>
      <c r="J9" s="2" t="s">
        <v>15</v>
      </c>
      <c r="K9" s="198"/>
      <c r="L9" s="198"/>
      <c r="M9" s="205"/>
      <c r="N9" s="193"/>
    </row>
    <row r="10" spans="1:14" ht="19.5" customHeight="1">
      <c r="A10" s="12">
        <v>1</v>
      </c>
      <c r="B10" s="12">
        <v>1</v>
      </c>
      <c r="C10" s="21" t="s">
        <v>87</v>
      </c>
      <c r="D10" s="22" t="s">
        <v>57</v>
      </c>
      <c r="E10" s="112" t="s">
        <v>93</v>
      </c>
      <c r="F10" s="113"/>
      <c r="G10" s="24"/>
      <c r="H10" s="24"/>
      <c r="I10" s="24">
        <v>24</v>
      </c>
      <c r="J10" s="24"/>
      <c r="K10" s="24" t="s">
        <v>104</v>
      </c>
      <c r="L10" s="24"/>
      <c r="M10" s="24"/>
      <c r="N10" s="24">
        <f aca="true" t="shared" si="0" ref="N10:N15">SUM(G10:M10)</f>
        <v>24</v>
      </c>
    </row>
    <row r="11" spans="1:14" ht="19.5" customHeight="1">
      <c r="A11" s="12">
        <v>1</v>
      </c>
      <c r="B11" s="12">
        <v>1</v>
      </c>
      <c r="C11" s="21" t="s">
        <v>95</v>
      </c>
      <c r="D11" s="22" t="s">
        <v>57</v>
      </c>
      <c r="E11" s="112" t="s">
        <v>96</v>
      </c>
      <c r="F11" s="113"/>
      <c r="G11" s="24"/>
      <c r="H11" s="24"/>
      <c r="I11" s="24">
        <v>235</v>
      </c>
      <c r="J11" s="24" t="s">
        <v>105</v>
      </c>
      <c r="K11" s="24"/>
      <c r="L11" s="24"/>
      <c r="M11" s="24"/>
      <c r="N11" s="24">
        <v>235</v>
      </c>
    </row>
    <row r="12" spans="1:14" ht="19.5" customHeight="1">
      <c r="A12" s="12">
        <v>1</v>
      </c>
      <c r="B12" s="12">
        <v>1</v>
      </c>
      <c r="C12" s="21" t="s">
        <v>96</v>
      </c>
      <c r="D12" s="22" t="s">
        <v>57</v>
      </c>
      <c r="E12" s="112" t="s">
        <v>94</v>
      </c>
      <c r="F12" s="113"/>
      <c r="G12" s="24"/>
      <c r="H12" s="24"/>
      <c r="I12" s="24">
        <v>235</v>
      </c>
      <c r="J12" s="24"/>
      <c r="K12" s="24"/>
      <c r="L12" s="24"/>
      <c r="M12" s="24"/>
      <c r="N12" s="24">
        <v>235</v>
      </c>
    </row>
    <row r="13" spans="1:14" ht="19.5" customHeight="1">
      <c r="A13" s="12">
        <v>1</v>
      </c>
      <c r="B13" s="12">
        <v>1</v>
      </c>
      <c r="C13" s="21" t="s">
        <v>93</v>
      </c>
      <c r="D13" s="22" t="s">
        <v>49</v>
      </c>
      <c r="E13" s="112" t="s">
        <v>91</v>
      </c>
      <c r="F13" s="113"/>
      <c r="G13" s="24"/>
      <c r="H13" s="24"/>
      <c r="I13" s="24">
        <v>24</v>
      </c>
      <c r="J13" s="24"/>
      <c r="K13" s="24"/>
      <c r="L13" s="24"/>
      <c r="M13" s="24"/>
      <c r="N13" s="24">
        <v>24</v>
      </c>
    </row>
    <row r="14" spans="1:14" ht="19.5" customHeight="1">
      <c r="A14" s="12"/>
      <c r="B14" s="12"/>
      <c r="C14" s="21"/>
      <c r="D14" s="22" t="s">
        <v>49</v>
      </c>
      <c r="E14" s="112"/>
      <c r="F14" s="113"/>
      <c r="G14" s="24"/>
      <c r="H14" s="24"/>
      <c r="I14" s="24"/>
      <c r="J14" s="24"/>
      <c r="K14" s="24"/>
      <c r="L14" s="24"/>
      <c r="M14" s="24"/>
      <c r="N14" s="24">
        <f t="shared" si="0"/>
        <v>0</v>
      </c>
    </row>
    <row r="15" spans="1:14" ht="19.5" customHeight="1">
      <c r="A15" s="12"/>
      <c r="B15" s="12"/>
      <c r="C15" s="21"/>
      <c r="D15" s="22" t="s">
        <v>49</v>
      </c>
      <c r="E15" s="112"/>
      <c r="F15" s="113"/>
      <c r="G15" s="24"/>
      <c r="H15" s="24"/>
      <c r="I15" s="24"/>
      <c r="J15" s="24"/>
      <c r="K15" s="24"/>
      <c r="L15" s="24"/>
      <c r="M15" s="24"/>
      <c r="N15" s="24">
        <f t="shared" si="0"/>
        <v>0</v>
      </c>
    </row>
    <row r="16" spans="1:14" ht="21.75" customHeight="1">
      <c r="A16" s="183" t="s">
        <v>17</v>
      </c>
      <c r="B16" s="183"/>
      <c r="C16" s="183"/>
      <c r="D16" s="183"/>
      <c r="E16" s="183"/>
      <c r="F16" s="183"/>
      <c r="G16" s="24">
        <f>SUM(G10:G15)</f>
        <v>0</v>
      </c>
      <c r="H16" s="24">
        <f aca="true" t="shared" si="1" ref="H16:N16">SUM(H10:H15)</f>
        <v>0</v>
      </c>
      <c r="I16" s="24">
        <f t="shared" si="1"/>
        <v>518</v>
      </c>
      <c r="J16" s="24">
        <f t="shared" si="1"/>
        <v>0</v>
      </c>
      <c r="K16" s="24"/>
      <c r="L16" s="24">
        <f t="shared" si="1"/>
        <v>0</v>
      </c>
      <c r="M16" s="24">
        <f t="shared" si="1"/>
        <v>0</v>
      </c>
      <c r="N16" s="24">
        <f t="shared" si="1"/>
        <v>518</v>
      </c>
    </row>
    <row r="17" spans="1:14" ht="18.75" customHeight="1">
      <c r="A17" s="99" t="s">
        <v>18</v>
      </c>
      <c r="B17" s="99"/>
      <c r="C17" s="99"/>
      <c r="D17" s="99"/>
      <c r="E17" s="99"/>
      <c r="F17" s="99"/>
      <c r="G17" s="99" t="s">
        <v>21</v>
      </c>
      <c r="H17" s="99"/>
      <c r="I17" s="99"/>
      <c r="J17" s="99" t="s">
        <v>20</v>
      </c>
      <c r="K17" s="99"/>
      <c r="L17" s="99"/>
      <c r="M17" s="151" t="s">
        <v>19</v>
      </c>
      <c r="N17" s="101"/>
    </row>
    <row r="18" spans="1:14" ht="24" customHeight="1">
      <c r="A18" s="212"/>
      <c r="B18" s="213"/>
      <c r="C18" s="213"/>
      <c r="D18" s="213"/>
      <c r="E18" s="213"/>
      <c r="F18" s="214"/>
      <c r="G18" s="215"/>
      <c r="H18" s="216"/>
      <c r="I18" s="217"/>
      <c r="J18" s="215"/>
      <c r="K18" s="216"/>
      <c r="L18" s="217"/>
      <c r="M18" s="218"/>
      <c r="N18" s="219"/>
    </row>
    <row r="19" spans="1:14" ht="24" customHeight="1">
      <c r="A19" s="220" t="s">
        <v>98</v>
      </c>
      <c r="B19" s="221"/>
      <c r="C19" s="221"/>
      <c r="D19" s="221"/>
      <c r="E19" s="221"/>
      <c r="F19" s="222"/>
      <c r="G19" s="199"/>
      <c r="H19" s="200"/>
      <c r="I19" s="201"/>
      <c r="J19" s="199"/>
      <c r="K19" s="200"/>
      <c r="L19" s="201"/>
      <c r="M19" s="202"/>
      <c r="N19" s="203"/>
    </row>
    <row r="20" ht="6" customHeight="1"/>
    <row r="21" spans="1:14" ht="15.75">
      <c r="A21" s="206" t="s">
        <v>22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6" ht="57" customHeight="1"/>
    <row r="27" ht="24.75" customHeight="1"/>
    <row r="28" ht="35.25" customHeight="1"/>
    <row r="29" spans="1:14" ht="21.75" customHeight="1">
      <c r="A29" s="5"/>
      <c r="B29" s="6" t="s">
        <v>26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</row>
    <row r="30" spans="1:14" ht="33.75" customHeight="1">
      <c r="A30" s="207" t="s">
        <v>68</v>
      </c>
      <c r="B30" s="208"/>
      <c r="C30" s="208"/>
      <c r="D30" s="208"/>
      <c r="E30" s="208"/>
      <c r="F30" s="208"/>
      <c r="G30" s="208"/>
      <c r="H30" s="208"/>
      <c r="I30" s="209">
        <f>N16</f>
        <v>518</v>
      </c>
      <c r="J30" s="209"/>
      <c r="K30" s="209"/>
      <c r="L30" s="209"/>
      <c r="M30" s="209"/>
      <c r="N30" s="210"/>
    </row>
    <row r="31" spans="1:14" ht="32.25" customHeight="1">
      <c r="A31" s="8"/>
      <c r="B31" s="9"/>
      <c r="C31" s="9"/>
      <c r="D31" s="9"/>
      <c r="E31" s="9"/>
      <c r="F31" s="9"/>
      <c r="G31" s="9"/>
      <c r="H31" s="9"/>
      <c r="I31" s="10" t="s">
        <v>27</v>
      </c>
      <c r="J31" s="211">
        <f>C6</f>
        <v>0</v>
      </c>
      <c r="K31" s="211"/>
      <c r="L31" s="211"/>
      <c r="M31" s="9" t="s">
        <v>69</v>
      </c>
      <c r="N31" s="11"/>
    </row>
  </sheetData>
  <sheetProtection/>
  <mergeCells count="53">
    <mergeCell ref="A21:N21"/>
    <mergeCell ref="A30:H30"/>
    <mergeCell ref="I30:N30"/>
    <mergeCell ref="J31:L31"/>
    <mergeCell ref="A18:F18"/>
    <mergeCell ref="G18:I18"/>
    <mergeCell ref="J18:L18"/>
    <mergeCell ref="M18:N18"/>
    <mergeCell ref="A19:F19"/>
    <mergeCell ref="G19:I19"/>
    <mergeCell ref="J19:L19"/>
    <mergeCell ref="M19:N19"/>
    <mergeCell ref="E14:F14"/>
    <mergeCell ref="E15:F15"/>
    <mergeCell ref="M8:M9"/>
    <mergeCell ref="A16:F16"/>
    <mergeCell ref="A17:F17"/>
    <mergeCell ref="G17:I17"/>
    <mergeCell ref="J17:L17"/>
    <mergeCell ref="M17:N17"/>
    <mergeCell ref="E13:F13"/>
    <mergeCell ref="E11:F11"/>
    <mergeCell ref="C8:F9"/>
    <mergeCell ref="G8:J8"/>
    <mergeCell ref="K8:K9"/>
    <mergeCell ref="L8:L9"/>
    <mergeCell ref="E12:F12"/>
    <mergeCell ref="N6:N7"/>
    <mergeCell ref="A7:C7"/>
    <mergeCell ref="D7:F7"/>
    <mergeCell ref="H7:M7"/>
    <mergeCell ref="N8:N9"/>
    <mergeCell ref="E10:F10"/>
    <mergeCell ref="A8:A9"/>
    <mergeCell ref="B8:B9"/>
    <mergeCell ref="L5:M5"/>
    <mergeCell ref="A6:B6"/>
    <mergeCell ref="C6:D6"/>
    <mergeCell ref="E6:F6"/>
    <mergeCell ref="G6:H6"/>
    <mergeCell ref="J6:K6"/>
    <mergeCell ref="A5:C5"/>
    <mergeCell ref="D5:G5"/>
    <mergeCell ref="H5:I5"/>
    <mergeCell ref="J5:K5"/>
    <mergeCell ref="A1:N1"/>
    <mergeCell ref="A2:N2"/>
    <mergeCell ref="A3:N3"/>
    <mergeCell ref="A4:C4"/>
    <mergeCell ref="D4:G4"/>
    <mergeCell ref="H4:I4"/>
    <mergeCell ref="J4:K4"/>
    <mergeCell ref="L4:M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selection activeCell="X5" sqref="X5:AD5"/>
    </sheetView>
  </sheetViews>
  <sheetFormatPr defaultColWidth="9.00390625" defaultRowHeight="16.5"/>
  <cols>
    <col min="1" max="23" width="3.125" style="17" customWidth="1"/>
    <col min="24" max="24" width="3.50390625" style="17" customWidth="1"/>
    <col min="25" max="29" width="3.125" style="17" customWidth="1"/>
    <col min="30" max="30" width="3.00390625" style="17" customWidth="1"/>
    <col min="31" max="16384" width="8.875" style="17" customWidth="1"/>
  </cols>
  <sheetData>
    <row r="1" spans="1:30" ht="15.75">
      <c r="A1" s="176" t="s">
        <v>82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</row>
    <row r="2" spans="1:30" ht="27" customHeight="1">
      <c r="A2" s="128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</row>
    <row r="3" spans="1:30" ht="29.25" customHeight="1">
      <c r="A3" s="155" t="s">
        <v>16</v>
      </c>
      <c r="B3" s="156"/>
      <c r="C3" s="154"/>
      <c r="D3" s="154"/>
      <c r="E3" s="154"/>
      <c r="F3" s="172" t="s">
        <v>14</v>
      </c>
      <c r="G3" s="172"/>
      <c r="H3" s="173"/>
      <c r="I3" s="173"/>
      <c r="J3" s="173"/>
      <c r="K3" s="173"/>
      <c r="L3" s="153" t="s">
        <v>71</v>
      </c>
      <c r="M3" s="153"/>
      <c r="N3" s="174"/>
      <c r="O3" s="174"/>
      <c r="P3" s="174"/>
      <c r="Q3" s="174"/>
      <c r="R3" s="174"/>
      <c r="S3" s="171" t="s">
        <v>73</v>
      </c>
      <c r="T3" s="171"/>
      <c r="U3" s="175"/>
      <c r="V3" s="175"/>
      <c r="W3" s="175"/>
      <c r="X3" s="153" t="s">
        <v>51</v>
      </c>
      <c r="Y3" s="153"/>
      <c r="Z3" s="154"/>
      <c r="AA3" s="154"/>
      <c r="AB3" s="154"/>
      <c r="AC3" s="154"/>
      <c r="AD3" s="154"/>
    </row>
    <row r="4" spans="1:30" ht="31.5" customHeight="1">
      <c r="A4" s="171" t="s">
        <v>16</v>
      </c>
      <c r="B4" s="171"/>
      <c r="C4" s="154"/>
      <c r="D4" s="154"/>
      <c r="E4" s="154"/>
      <c r="F4" s="172" t="s">
        <v>14</v>
      </c>
      <c r="G4" s="172"/>
      <c r="H4" s="173"/>
      <c r="I4" s="173"/>
      <c r="J4" s="173"/>
      <c r="K4" s="173"/>
      <c r="L4" s="153" t="s">
        <v>72</v>
      </c>
      <c r="M4" s="153"/>
      <c r="N4" s="226"/>
      <c r="O4" s="227"/>
      <c r="P4" s="227"/>
      <c r="Q4" s="227"/>
      <c r="R4" s="228"/>
      <c r="S4" s="171" t="s">
        <v>73</v>
      </c>
      <c r="T4" s="171"/>
      <c r="U4" s="175"/>
      <c r="V4" s="175"/>
      <c r="W4" s="175"/>
      <c r="X4" s="153" t="s">
        <v>90</v>
      </c>
      <c r="Y4" s="153"/>
      <c r="Z4" s="154"/>
      <c r="AA4" s="154"/>
      <c r="AB4" s="154"/>
      <c r="AC4" s="154"/>
      <c r="AD4" s="154"/>
    </row>
    <row r="5" spans="1:30" ht="32.25" customHeight="1">
      <c r="A5" s="155" t="s">
        <v>84</v>
      </c>
      <c r="B5" s="156"/>
      <c r="C5" s="157" t="s">
        <v>111</v>
      </c>
      <c r="D5" s="158"/>
      <c r="E5" s="159"/>
      <c r="F5" s="160" t="s">
        <v>85</v>
      </c>
      <c r="G5" s="161"/>
      <c r="H5" s="225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4"/>
      <c r="U5" s="165" t="s">
        <v>86</v>
      </c>
      <c r="V5" s="166"/>
      <c r="W5" s="167"/>
      <c r="X5" s="168" t="s">
        <v>106</v>
      </c>
      <c r="Y5" s="223"/>
      <c r="Z5" s="223"/>
      <c r="AA5" s="223"/>
      <c r="AB5" s="223"/>
      <c r="AC5" s="223"/>
      <c r="AD5" s="224"/>
    </row>
    <row r="6" spans="1:30" ht="21" customHeight="1">
      <c r="A6" s="4" t="s">
        <v>35</v>
      </c>
      <c r="B6" s="4" t="s">
        <v>36</v>
      </c>
      <c r="C6" s="151" t="s">
        <v>50</v>
      </c>
      <c r="D6" s="100"/>
      <c r="E6" s="100"/>
      <c r="F6" s="100"/>
      <c r="G6" s="100"/>
      <c r="H6" s="100"/>
      <c r="I6" s="100"/>
      <c r="J6" s="151" t="s">
        <v>38</v>
      </c>
      <c r="K6" s="100"/>
      <c r="L6" s="100"/>
      <c r="M6" s="100"/>
      <c r="N6" s="100"/>
      <c r="O6" s="152"/>
      <c r="P6" s="15" t="s">
        <v>35</v>
      </c>
      <c r="Q6" s="4" t="s">
        <v>36</v>
      </c>
      <c r="R6" s="99" t="s">
        <v>37</v>
      </c>
      <c r="S6" s="99"/>
      <c r="T6" s="99"/>
      <c r="U6" s="99"/>
      <c r="V6" s="99"/>
      <c r="W6" s="99"/>
      <c r="X6" s="99"/>
      <c r="Y6" s="99" t="s">
        <v>38</v>
      </c>
      <c r="Z6" s="99"/>
      <c r="AA6" s="99"/>
      <c r="AB6" s="99"/>
      <c r="AC6" s="99"/>
      <c r="AD6" s="99"/>
    </row>
    <row r="7" spans="1:30" ht="24" customHeight="1">
      <c r="A7" s="2">
        <v>1</v>
      </c>
      <c r="B7" s="2">
        <v>1</v>
      </c>
      <c r="C7" s="144" t="s">
        <v>83</v>
      </c>
      <c r="D7" s="144"/>
      <c r="E7" s="144"/>
      <c r="F7" s="12" t="s">
        <v>47</v>
      </c>
      <c r="G7" s="144" t="s">
        <v>97</v>
      </c>
      <c r="H7" s="144"/>
      <c r="I7" s="144"/>
      <c r="J7" s="146"/>
      <c r="K7" s="147"/>
      <c r="L7" s="147"/>
      <c r="M7" s="147"/>
      <c r="N7" s="147"/>
      <c r="O7" s="148"/>
      <c r="P7" s="23"/>
      <c r="Q7" s="3"/>
      <c r="R7" s="149"/>
      <c r="S7" s="150"/>
      <c r="T7" s="150"/>
      <c r="U7" s="16"/>
      <c r="V7" s="113"/>
      <c r="W7" s="144"/>
      <c r="X7" s="144"/>
      <c r="Y7" s="145"/>
      <c r="Z7" s="145"/>
      <c r="AA7" s="145"/>
      <c r="AB7" s="145"/>
      <c r="AC7" s="145"/>
      <c r="AD7" s="145"/>
    </row>
    <row r="8" spans="1:30" ht="24" customHeight="1">
      <c r="A8" s="2">
        <v>1</v>
      </c>
      <c r="B8" s="2">
        <v>1</v>
      </c>
      <c r="C8" s="144" t="s">
        <v>101</v>
      </c>
      <c r="D8" s="144"/>
      <c r="E8" s="144"/>
      <c r="F8" s="12" t="s">
        <v>46</v>
      </c>
      <c r="G8" s="144" t="s">
        <v>102</v>
      </c>
      <c r="H8" s="144"/>
      <c r="I8" s="144"/>
      <c r="J8" s="146"/>
      <c r="K8" s="147"/>
      <c r="L8" s="147"/>
      <c r="M8" s="147"/>
      <c r="N8" s="147"/>
      <c r="O8" s="148"/>
      <c r="P8" s="23"/>
      <c r="Q8" s="3"/>
      <c r="R8" s="149"/>
      <c r="S8" s="150"/>
      <c r="T8" s="150"/>
      <c r="U8" s="16"/>
      <c r="V8" s="113"/>
      <c r="W8" s="144"/>
      <c r="X8" s="144"/>
      <c r="Y8" s="145"/>
      <c r="Z8" s="145"/>
      <c r="AA8" s="145"/>
      <c r="AB8" s="145"/>
      <c r="AC8" s="145"/>
      <c r="AD8" s="145"/>
    </row>
    <row r="9" spans="1:30" ht="24" customHeight="1">
      <c r="A9" s="2"/>
      <c r="B9" s="2"/>
      <c r="C9" s="144"/>
      <c r="D9" s="144"/>
      <c r="E9" s="144"/>
      <c r="F9" s="12"/>
      <c r="G9" s="144"/>
      <c r="H9" s="144"/>
      <c r="I9" s="144"/>
      <c r="J9" s="146"/>
      <c r="K9" s="147"/>
      <c r="L9" s="147"/>
      <c r="M9" s="147"/>
      <c r="N9" s="147"/>
      <c r="O9" s="148"/>
      <c r="P9" s="15"/>
      <c r="Q9" s="4"/>
      <c r="R9" s="149"/>
      <c r="S9" s="150"/>
      <c r="T9" s="150"/>
      <c r="U9" s="16"/>
      <c r="V9" s="113"/>
      <c r="W9" s="144"/>
      <c r="X9" s="144"/>
      <c r="Y9" s="145"/>
      <c r="Z9" s="145"/>
      <c r="AA9" s="145"/>
      <c r="AB9" s="145"/>
      <c r="AC9" s="145"/>
      <c r="AD9" s="145"/>
    </row>
    <row r="10" spans="1:30" ht="24" customHeight="1">
      <c r="A10" s="2"/>
      <c r="B10" s="2"/>
      <c r="C10" s="144"/>
      <c r="D10" s="144"/>
      <c r="E10" s="144"/>
      <c r="F10" s="12"/>
      <c r="G10" s="144"/>
      <c r="H10" s="144"/>
      <c r="I10" s="144"/>
      <c r="J10" s="146"/>
      <c r="K10" s="147"/>
      <c r="L10" s="147"/>
      <c r="M10" s="147"/>
      <c r="N10" s="147"/>
      <c r="O10" s="148"/>
      <c r="P10" s="15"/>
      <c r="Q10" s="4"/>
      <c r="R10" s="149"/>
      <c r="S10" s="150"/>
      <c r="T10" s="150"/>
      <c r="U10" s="16"/>
      <c r="V10" s="113"/>
      <c r="W10" s="144"/>
      <c r="X10" s="144"/>
      <c r="Y10" s="145"/>
      <c r="Z10" s="145"/>
      <c r="AA10" s="145"/>
      <c r="AB10" s="145"/>
      <c r="AC10" s="145"/>
      <c r="AD10" s="145"/>
    </row>
    <row r="11" spans="1:30" ht="24" customHeight="1">
      <c r="A11" s="2"/>
      <c r="B11" s="2"/>
      <c r="C11" s="144"/>
      <c r="D11" s="144"/>
      <c r="E11" s="144"/>
      <c r="F11" s="12"/>
      <c r="G11" s="144"/>
      <c r="H11" s="144"/>
      <c r="I11" s="144"/>
      <c r="J11" s="146"/>
      <c r="K11" s="147"/>
      <c r="L11" s="147"/>
      <c r="M11" s="147"/>
      <c r="N11" s="147"/>
      <c r="O11" s="148"/>
      <c r="P11" s="15"/>
      <c r="Q11" s="4"/>
      <c r="R11" s="149"/>
      <c r="S11" s="150"/>
      <c r="T11" s="150"/>
      <c r="U11" s="16"/>
      <c r="V11" s="113"/>
      <c r="W11" s="144"/>
      <c r="X11" s="144"/>
      <c r="Y11" s="145"/>
      <c r="Z11" s="145"/>
      <c r="AA11" s="145"/>
      <c r="AB11" s="145"/>
      <c r="AC11" s="145"/>
      <c r="AD11" s="145"/>
    </row>
    <row r="12" spans="1:30" ht="24" customHeight="1">
      <c r="A12" s="12"/>
      <c r="B12" s="12"/>
      <c r="C12" s="144"/>
      <c r="D12" s="144"/>
      <c r="E12" s="144"/>
      <c r="F12" s="12"/>
      <c r="G12" s="144"/>
      <c r="H12" s="144"/>
      <c r="I12" s="144"/>
      <c r="J12" s="146"/>
      <c r="K12" s="147"/>
      <c r="L12" s="147"/>
      <c r="M12" s="147"/>
      <c r="N12" s="147"/>
      <c r="O12" s="148"/>
      <c r="P12" s="15"/>
      <c r="Q12" s="4"/>
      <c r="R12" s="149"/>
      <c r="S12" s="150"/>
      <c r="T12" s="150"/>
      <c r="U12" s="16"/>
      <c r="V12" s="113"/>
      <c r="W12" s="144"/>
      <c r="X12" s="144"/>
      <c r="Y12" s="145"/>
      <c r="Z12" s="145"/>
      <c r="AA12" s="145"/>
      <c r="AB12" s="145"/>
      <c r="AC12" s="145"/>
      <c r="AD12" s="145"/>
    </row>
    <row r="13" spans="1:30" ht="23.25" customHeight="1">
      <c r="A13" s="142" t="s">
        <v>39</v>
      </c>
      <c r="B13" s="143"/>
      <c r="C13" s="143"/>
      <c r="D13" s="143"/>
      <c r="E13" s="143"/>
      <c r="F13" s="143"/>
      <c r="G13" s="142" t="s">
        <v>33</v>
      </c>
      <c r="H13" s="143"/>
      <c r="I13" s="143"/>
      <c r="J13" s="143"/>
      <c r="K13" s="143"/>
      <c r="L13" s="143"/>
      <c r="M13" s="142" t="s">
        <v>53</v>
      </c>
      <c r="N13" s="143"/>
      <c r="O13" s="143"/>
      <c r="P13" s="143"/>
      <c r="Q13" s="143"/>
      <c r="R13" s="143"/>
      <c r="S13" s="136" t="s">
        <v>52</v>
      </c>
      <c r="T13" s="137"/>
      <c r="U13" s="137"/>
      <c r="V13" s="137"/>
      <c r="W13" s="137"/>
      <c r="X13" s="137"/>
      <c r="Y13" s="136" t="s">
        <v>29</v>
      </c>
      <c r="Z13" s="137"/>
      <c r="AA13" s="137"/>
      <c r="AB13" s="137"/>
      <c r="AC13" s="137"/>
      <c r="AD13" s="137"/>
    </row>
    <row r="14" spans="1:30" ht="30" customHeight="1">
      <c r="A14" s="138"/>
      <c r="B14" s="139"/>
      <c r="C14" s="139"/>
      <c r="D14" s="139"/>
      <c r="E14" s="139"/>
      <c r="F14" s="139"/>
      <c r="G14" s="138"/>
      <c r="H14" s="139"/>
      <c r="I14" s="139"/>
      <c r="J14" s="139"/>
      <c r="K14" s="139"/>
      <c r="L14" s="139"/>
      <c r="M14" s="138"/>
      <c r="N14" s="139"/>
      <c r="O14" s="139"/>
      <c r="P14" s="139"/>
      <c r="Q14" s="139"/>
      <c r="R14" s="139"/>
      <c r="S14" s="140"/>
      <c r="T14" s="141"/>
      <c r="U14" s="141"/>
      <c r="V14" s="141"/>
      <c r="W14" s="141"/>
      <c r="X14" s="141"/>
      <c r="Y14" s="140"/>
      <c r="Z14" s="141"/>
      <c r="AA14" s="141"/>
      <c r="AB14" s="141"/>
      <c r="AC14" s="141"/>
      <c r="AD14" s="141"/>
    </row>
    <row r="15" spans="1:30" ht="19.5" customHeight="1">
      <c r="A15" s="80" t="s">
        <v>55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</row>
    <row r="16" spans="1:30" ht="19.5" customHeight="1">
      <c r="A16" s="81" t="s">
        <v>40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135" t="s">
        <v>81</v>
      </c>
      <c r="W16" s="135"/>
      <c r="X16" s="135"/>
      <c r="Y16" s="135"/>
      <c r="Z16" s="135"/>
      <c r="AA16" s="135"/>
      <c r="AB16" s="135"/>
      <c r="AC16" s="135"/>
      <c r="AD16" s="135"/>
    </row>
    <row r="17" spans="1:30" ht="19.5" customHeight="1">
      <c r="A17" s="81" t="s">
        <v>41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135"/>
      <c r="W17" s="135"/>
      <c r="X17" s="135"/>
      <c r="Y17" s="135"/>
      <c r="Z17" s="135"/>
      <c r="AA17" s="135"/>
      <c r="AB17" s="135"/>
      <c r="AC17" s="135"/>
      <c r="AD17" s="135"/>
    </row>
    <row r="18" spans="1:30" ht="24.7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</row>
    <row r="19" spans="1:30" ht="9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</row>
    <row r="20" spans="1:30" ht="27" customHeight="1">
      <c r="A20" s="128" t="str">
        <f>A2</f>
        <v>花蓮縣玉里鎮德武國民小學員工出差請示單  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</row>
    <row r="21" spans="1:30" ht="29.25" customHeight="1">
      <c r="A21" s="129" t="s">
        <v>32</v>
      </c>
      <c r="B21" s="130"/>
      <c r="C21" s="131"/>
      <c r="D21" s="131"/>
      <c r="E21" s="131"/>
      <c r="F21" s="131"/>
      <c r="G21" s="129" t="s">
        <v>14</v>
      </c>
      <c r="H21" s="130"/>
      <c r="I21" s="132">
        <f>H3</f>
        <v>0</v>
      </c>
      <c r="J21" s="132"/>
      <c r="K21" s="132"/>
      <c r="L21" s="132"/>
      <c r="M21" s="129" t="s">
        <v>13</v>
      </c>
      <c r="N21" s="129"/>
      <c r="O21" s="133">
        <f>N3</f>
        <v>0</v>
      </c>
      <c r="P21" s="133"/>
      <c r="Q21" s="133"/>
      <c r="R21" s="133"/>
      <c r="S21" s="133"/>
      <c r="T21" s="129" t="s">
        <v>34</v>
      </c>
      <c r="U21" s="130"/>
      <c r="V21" s="106">
        <f>U3</f>
        <v>0</v>
      </c>
      <c r="W21" s="107"/>
      <c r="X21" s="108" t="s">
        <v>30</v>
      </c>
      <c r="Y21" s="109"/>
      <c r="Z21" s="110"/>
      <c r="AA21" s="111" t="s">
        <v>64</v>
      </c>
      <c r="AB21" s="112"/>
      <c r="AC21" s="112"/>
      <c r="AD21" s="113"/>
    </row>
    <row r="22" spans="1:30" ht="18" customHeight="1">
      <c r="A22" s="114" t="s">
        <v>42</v>
      </c>
      <c r="B22" s="115"/>
      <c r="C22" s="118">
        <f>H5</f>
        <v>0</v>
      </c>
      <c r="D22" s="118"/>
      <c r="E22" s="118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08" t="s">
        <v>31</v>
      </c>
      <c r="Y22" s="109"/>
      <c r="Z22" s="110"/>
      <c r="AA22" s="111" t="s">
        <v>65</v>
      </c>
      <c r="AB22" s="112"/>
      <c r="AC22" s="112"/>
      <c r="AD22" s="113"/>
    </row>
    <row r="23" spans="1:30" ht="18" customHeight="1">
      <c r="A23" s="116"/>
      <c r="B23" s="117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23" t="s">
        <v>75</v>
      </c>
      <c r="Y23" s="124"/>
      <c r="Z23" s="125"/>
      <c r="AA23" s="111" t="s">
        <v>66</v>
      </c>
      <c r="AB23" s="112"/>
      <c r="AC23" s="112"/>
      <c r="AD23" s="113"/>
    </row>
    <row r="24" spans="1:30" ht="20.25" customHeight="1">
      <c r="A24" s="20" t="s">
        <v>35</v>
      </c>
      <c r="B24" s="20" t="s">
        <v>36</v>
      </c>
      <c r="C24" s="99" t="s">
        <v>76</v>
      </c>
      <c r="D24" s="99"/>
      <c r="E24" s="99"/>
      <c r="F24" s="99"/>
      <c r="G24" s="99"/>
      <c r="H24" s="99"/>
      <c r="I24" s="99"/>
      <c r="J24" s="99" t="s">
        <v>77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100" t="s">
        <v>12</v>
      </c>
      <c r="Z24" s="100"/>
      <c r="AA24" s="100"/>
      <c r="AB24" s="100"/>
      <c r="AC24" s="100"/>
      <c r="AD24" s="101"/>
    </row>
    <row r="25" spans="1:30" ht="24" customHeight="1">
      <c r="A25" s="27">
        <f>A7</f>
        <v>1</v>
      </c>
      <c r="B25" s="27">
        <f>B7</f>
        <v>1</v>
      </c>
      <c r="C25" s="96" t="s">
        <v>87</v>
      </c>
      <c r="D25" s="97"/>
      <c r="E25" s="97"/>
      <c r="F25" s="29" t="s">
        <v>47</v>
      </c>
      <c r="G25" s="97" t="s">
        <v>101</v>
      </c>
      <c r="H25" s="97"/>
      <c r="I25" s="102"/>
      <c r="J25" s="103">
        <f>H5</f>
        <v>0</v>
      </c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5"/>
    </row>
    <row r="26" spans="1:30" ht="24" customHeight="1">
      <c r="A26" s="27">
        <f>A8</f>
        <v>1</v>
      </c>
      <c r="B26" s="27">
        <f>B8</f>
        <v>1</v>
      </c>
      <c r="C26" s="96" t="s">
        <v>101</v>
      </c>
      <c r="D26" s="97"/>
      <c r="E26" s="97"/>
      <c r="F26" s="29" t="s">
        <v>46</v>
      </c>
      <c r="G26" s="97" t="s">
        <v>102</v>
      </c>
      <c r="H26" s="97"/>
      <c r="I26" s="102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</row>
    <row r="27" spans="1:30" ht="24" customHeight="1">
      <c r="A27" s="2"/>
      <c r="B27" s="27"/>
      <c r="C27" s="144"/>
      <c r="D27" s="144"/>
      <c r="E27" s="144"/>
      <c r="F27" s="12"/>
      <c r="G27" s="144"/>
      <c r="H27" s="144"/>
      <c r="I27" s="144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</row>
    <row r="28" spans="1:30" ht="24" customHeight="1">
      <c r="A28" s="2"/>
      <c r="B28" s="27"/>
      <c r="C28" s="144"/>
      <c r="D28" s="144"/>
      <c r="E28" s="144"/>
      <c r="F28" s="12"/>
      <c r="G28" s="144"/>
      <c r="H28" s="144"/>
      <c r="I28" s="144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</row>
    <row r="29" spans="1:30" ht="24" customHeight="1">
      <c r="A29" s="27"/>
      <c r="B29" s="27"/>
      <c r="C29" s="96"/>
      <c r="D29" s="97"/>
      <c r="E29" s="97"/>
      <c r="F29" s="25"/>
      <c r="G29" s="97"/>
      <c r="H29" s="97"/>
      <c r="I29" s="97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</row>
    <row r="30" spans="1:30" ht="24" customHeight="1">
      <c r="A30" s="26"/>
      <c r="B30" s="26"/>
      <c r="C30" s="96"/>
      <c r="D30" s="97"/>
      <c r="E30" s="97"/>
      <c r="F30" s="25"/>
      <c r="G30" s="97"/>
      <c r="H30" s="97"/>
      <c r="I30" s="97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</row>
    <row r="31" spans="1:30" ht="18" customHeight="1">
      <c r="A31" s="92" t="s">
        <v>79</v>
      </c>
      <c r="B31" s="93"/>
      <c r="C31" s="93"/>
      <c r="D31" s="93"/>
      <c r="E31" s="93"/>
      <c r="F31" s="93"/>
      <c r="G31" s="94"/>
      <c r="H31" s="95" t="s">
        <v>74</v>
      </c>
      <c r="I31" s="95"/>
      <c r="J31" s="95"/>
      <c r="K31" s="95"/>
      <c r="L31" s="95"/>
      <c r="M31" s="95"/>
      <c r="N31" s="95"/>
      <c r="O31" s="95" t="s">
        <v>80</v>
      </c>
      <c r="P31" s="95"/>
      <c r="Q31" s="95"/>
      <c r="R31" s="95"/>
      <c r="S31" s="95"/>
      <c r="T31" s="95"/>
      <c r="U31" s="95"/>
      <c r="V31" s="95"/>
      <c r="W31" s="93" t="s">
        <v>78</v>
      </c>
      <c r="X31" s="93"/>
      <c r="Y31" s="93"/>
      <c r="Z31" s="93"/>
      <c r="AA31" s="93"/>
      <c r="AB31" s="93"/>
      <c r="AC31" s="93"/>
      <c r="AD31" s="94"/>
    </row>
    <row r="32" spans="1:30" ht="30" customHeight="1">
      <c r="A32" s="83"/>
      <c r="B32" s="84"/>
      <c r="C32" s="84"/>
      <c r="D32" s="84"/>
      <c r="E32" s="84"/>
      <c r="F32" s="84"/>
      <c r="G32" s="85"/>
      <c r="H32" s="83"/>
      <c r="I32" s="84"/>
      <c r="J32" s="84"/>
      <c r="K32" s="84"/>
      <c r="L32" s="84"/>
      <c r="M32" s="84"/>
      <c r="N32" s="85"/>
      <c r="O32" s="86"/>
      <c r="P32" s="87"/>
      <c r="Q32" s="87"/>
      <c r="R32" s="87"/>
      <c r="S32" s="87"/>
      <c r="T32" s="87"/>
      <c r="U32" s="87"/>
      <c r="V32" s="88"/>
      <c r="W32" s="89"/>
      <c r="X32" s="90"/>
      <c r="Y32" s="90"/>
      <c r="Z32" s="90"/>
      <c r="AA32" s="90"/>
      <c r="AB32" s="90"/>
      <c r="AC32" s="90"/>
      <c r="AD32" s="91"/>
    </row>
    <row r="33" spans="1:30" ht="19.5" customHeight="1">
      <c r="A33" s="80" t="s">
        <v>55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</row>
    <row r="34" spans="1:30" ht="19.5" customHeight="1">
      <c r="A34" s="81" t="s">
        <v>43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 t="s">
        <v>44</v>
      </c>
      <c r="V34" s="82"/>
      <c r="W34" s="82"/>
      <c r="X34" s="82"/>
      <c r="Y34" s="82"/>
      <c r="Z34" s="82"/>
      <c r="AA34" s="82"/>
      <c r="AB34" s="82"/>
      <c r="AC34" s="82"/>
      <c r="AD34" s="82"/>
    </row>
    <row r="35" spans="1:30" ht="19.5" customHeight="1">
      <c r="A35" s="81" t="s">
        <v>45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2"/>
      <c r="V35" s="82"/>
      <c r="W35" s="82"/>
      <c r="X35" s="82"/>
      <c r="Y35" s="82"/>
      <c r="Z35" s="82"/>
      <c r="AA35" s="82"/>
      <c r="AB35" s="82"/>
      <c r="AC35" s="82"/>
      <c r="AD35" s="82"/>
    </row>
  </sheetData>
  <sheetProtection/>
  <mergeCells count="140">
    <mergeCell ref="V9:X9"/>
    <mergeCell ref="G9:I9"/>
    <mergeCell ref="Y8:AD8"/>
    <mergeCell ref="V8:X8"/>
    <mergeCell ref="R11:T11"/>
    <mergeCell ref="X23:Z23"/>
    <mergeCell ref="M13:R13"/>
    <mergeCell ref="Y9:AD9"/>
    <mergeCell ref="Y10:AD10"/>
    <mergeCell ref="R10:T10"/>
    <mergeCell ref="V10:X10"/>
    <mergeCell ref="G28:I28"/>
    <mergeCell ref="C30:E30"/>
    <mergeCell ref="G26:I26"/>
    <mergeCell ref="U34:AD35"/>
    <mergeCell ref="A34:T34"/>
    <mergeCell ref="A35:T35"/>
    <mergeCell ref="A33:AD33"/>
    <mergeCell ref="Y28:AD28"/>
    <mergeCell ref="Y29:AD29"/>
    <mergeCell ref="Y26:AD26"/>
    <mergeCell ref="G30:I30"/>
    <mergeCell ref="C28:E28"/>
    <mergeCell ref="C27:E27"/>
    <mergeCell ref="C26:E26"/>
    <mergeCell ref="C29:E29"/>
    <mergeCell ref="G27:I27"/>
    <mergeCell ref="G29:I29"/>
    <mergeCell ref="Y14:AD14"/>
    <mergeCell ref="T21:U21"/>
    <mergeCell ref="V21:W21"/>
    <mergeCell ref="X21:Z21"/>
    <mergeCell ref="Y30:AD30"/>
    <mergeCell ref="J26:X26"/>
    <mergeCell ref="J27:X27"/>
    <mergeCell ref="J28:X28"/>
    <mergeCell ref="J29:X29"/>
    <mergeCell ref="J30:X30"/>
    <mergeCell ref="Z4:AD4"/>
    <mergeCell ref="X4:Y4"/>
    <mergeCell ref="V11:X11"/>
    <mergeCell ref="Y13:AD13"/>
    <mergeCell ref="Y11:AD11"/>
    <mergeCell ref="Y12:AD12"/>
    <mergeCell ref="R6:X6"/>
    <mergeCell ref="Y6:AD6"/>
    <mergeCell ref="V7:X7"/>
    <mergeCell ref="R9:T9"/>
    <mergeCell ref="Y7:AD7"/>
    <mergeCell ref="Y27:AD27"/>
    <mergeCell ref="R12:T12"/>
    <mergeCell ref="V12:X12"/>
    <mergeCell ref="A15:AD15"/>
    <mergeCell ref="A22:B23"/>
    <mergeCell ref="A21:B21"/>
    <mergeCell ref="A18:AD18"/>
    <mergeCell ref="A19:AD19"/>
    <mergeCell ref="V16:AD17"/>
    <mergeCell ref="U5:W5"/>
    <mergeCell ref="A14:F14"/>
    <mergeCell ref="A16:U16"/>
    <mergeCell ref="A17:U17"/>
    <mergeCell ref="G13:L13"/>
    <mergeCell ref="M14:R14"/>
    <mergeCell ref="S14:X14"/>
    <mergeCell ref="R8:T8"/>
    <mergeCell ref="R7:T7"/>
    <mergeCell ref="G11:I11"/>
    <mergeCell ref="S13:X13"/>
    <mergeCell ref="C8:E8"/>
    <mergeCell ref="C9:E9"/>
    <mergeCell ref="J7:O7"/>
    <mergeCell ref="J8:O8"/>
    <mergeCell ref="G7:I7"/>
    <mergeCell ref="G8:I8"/>
    <mergeCell ref="G12:I12"/>
    <mergeCell ref="G10:I10"/>
    <mergeCell ref="J10:O10"/>
    <mergeCell ref="A4:B4"/>
    <mergeCell ref="C11:E11"/>
    <mergeCell ref="C12:E12"/>
    <mergeCell ref="J9:O9"/>
    <mergeCell ref="C10:E10"/>
    <mergeCell ref="C6:I6"/>
    <mergeCell ref="J6:O6"/>
    <mergeCell ref="C7:E7"/>
    <mergeCell ref="J11:O11"/>
    <mergeCell ref="J12:O12"/>
    <mergeCell ref="A1:AD1"/>
    <mergeCell ref="A20:AD20"/>
    <mergeCell ref="C21:F21"/>
    <mergeCell ref="G21:H21"/>
    <mergeCell ref="A13:F13"/>
    <mergeCell ref="A2:AD2"/>
    <mergeCell ref="X3:Y3"/>
    <mergeCell ref="Z3:AD3"/>
    <mergeCell ref="A3:B3"/>
    <mergeCell ref="G14:L14"/>
    <mergeCell ref="X22:Z22"/>
    <mergeCell ref="AA22:AD22"/>
    <mergeCell ref="Y24:AD24"/>
    <mergeCell ref="J24:X24"/>
    <mergeCell ref="C25:E25"/>
    <mergeCell ref="C24:I24"/>
    <mergeCell ref="AA23:AD23"/>
    <mergeCell ref="L3:M3"/>
    <mergeCell ref="L4:M4"/>
    <mergeCell ref="C3:E3"/>
    <mergeCell ref="C4:E4"/>
    <mergeCell ref="F3:G3"/>
    <mergeCell ref="F4:G4"/>
    <mergeCell ref="H4:K4"/>
    <mergeCell ref="U3:W3"/>
    <mergeCell ref="U4:W4"/>
    <mergeCell ref="I21:L21"/>
    <mergeCell ref="M21:N21"/>
    <mergeCell ref="O21:S21"/>
    <mergeCell ref="N3:R3"/>
    <mergeCell ref="N4:R4"/>
    <mergeCell ref="S3:T3"/>
    <mergeCell ref="S4:T4"/>
    <mergeCell ref="H3:K3"/>
    <mergeCell ref="O31:V31"/>
    <mergeCell ref="W31:AD31"/>
    <mergeCell ref="A32:G32"/>
    <mergeCell ref="H32:N32"/>
    <mergeCell ref="O32:V32"/>
    <mergeCell ref="W32:AD32"/>
    <mergeCell ref="A31:G31"/>
    <mergeCell ref="H31:N31"/>
    <mergeCell ref="X5:AD5"/>
    <mergeCell ref="J25:X25"/>
    <mergeCell ref="A5:B5"/>
    <mergeCell ref="C5:E5"/>
    <mergeCell ref="F5:G5"/>
    <mergeCell ref="H5:T5"/>
    <mergeCell ref="G25:I25"/>
    <mergeCell ref="Y25:AD25"/>
    <mergeCell ref="AA21:AD21"/>
    <mergeCell ref="C22:W23"/>
  </mergeCells>
  <printOptions horizontalCentered="1"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I12" sqref="I12"/>
    </sheetView>
  </sheetViews>
  <sheetFormatPr defaultColWidth="9.00390625" defaultRowHeight="16.5"/>
  <cols>
    <col min="1" max="1" width="3.75390625" style="1" customWidth="1"/>
    <col min="2" max="2" width="3.375" style="1" customWidth="1"/>
    <col min="3" max="3" width="8.50390625" style="1" customWidth="1"/>
    <col min="4" max="4" width="3.125" style="1" customWidth="1"/>
    <col min="5" max="5" width="4.875" style="1" customWidth="1"/>
    <col min="6" max="6" width="4.375" style="1" customWidth="1"/>
    <col min="7" max="7" width="6.875" style="1" customWidth="1"/>
    <col min="8" max="8" width="6.625" style="1" customWidth="1"/>
    <col min="9" max="10" width="6.75390625" style="1" customWidth="1"/>
    <col min="11" max="11" width="5.25390625" style="1" customWidth="1"/>
    <col min="12" max="12" width="6.375" style="1" customWidth="1"/>
    <col min="13" max="13" width="5.50390625" style="1" customWidth="1"/>
    <col min="14" max="14" width="19.50390625" style="1" customWidth="1"/>
    <col min="15" max="16384" width="8.875" style="1" customWidth="1"/>
  </cols>
  <sheetData>
    <row r="1" spans="1:14" ht="3" customHeight="1">
      <c r="A1" s="177" t="s">
        <v>82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27" customHeight="1">
      <c r="A2" s="179" t="s">
        <v>56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7.25" customHeight="1">
      <c r="A3" s="180" t="s">
        <v>70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21" customHeight="1">
      <c r="A4" s="99" t="s">
        <v>25</v>
      </c>
      <c r="B4" s="99"/>
      <c r="C4" s="99"/>
      <c r="D4" s="111" t="s">
        <v>9</v>
      </c>
      <c r="E4" s="112"/>
      <c r="F4" s="112"/>
      <c r="G4" s="113"/>
      <c r="H4" s="181" t="s">
        <v>10</v>
      </c>
      <c r="I4" s="181"/>
      <c r="J4" s="181" t="s">
        <v>11</v>
      </c>
      <c r="K4" s="181"/>
      <c r="L4" s="181" t="s">
        <v>28</v>
      </c>
      <c r="M4" s="181"/>
      <c r="N4" s="13" t="s">
        <v>12</v>
      </c>
    </row>
    <row r="5" spans="1:14" ht="26.25" customHeight="1">
      <c r="A5" s="99" t="s">
        <v>24</v>
      </c>
      <c r="B5" s="99"/>
      <c r="C5" s="99"/>
      <c r="D5" s="185" t="s">
        <v>64</v>
      </c>
      <c r="E5" s="186"/>
      <c r="F5" s="186"/>
      <c r="G5" s="187"/>
      <c r="H5" s="144" t="s">
        <v>65</v>
      </c>
      <c r="I5" s="144"/>
      <c r="J5" s="144" t="s">
        <v>66</v>
      </c>
      <c r="K5" s="144"/>
      <c r="L5" s="182">
        <f>N16</f>
        <v>138</v>
      </c>
      <c r="M5" s="182"/>
      <c r="N5" s="14" t="s">
        <v>67</v>
      </c>
    </row>
    <row r="6" spans="1:14" ht="21" customHeight="1">
      <c r="A6" s="183" t="s">
        <v>59</v>
      </c>
      <c r="B6" s="183"/>
      <c r="C6" s="183"/>
      <c r="D6" s="183"/>
      <c r="E6" s="183" t="s">
        <v>60</v>
      </c>
      <c r="F6" s="183"/>
      <c r="G6" s="183"/>
      <c r="H6" s="183"/>
      <c r="I6" s="2" t="s">
        <v>61</v>
      </c>
      <c r="J6" s="184"/>
      <c r="K6" s="184"/>
      <c r="L6" s="2" t="s">
        <v>58</v>
      </c>
      <c r="M6" s="2"/>
      <c r="N6" s="229" t="str">
        <f>'玉里-出差請示單'!X5</f>
        <v>自107年1月1日07時40分至107年1月1日15時40分</v>
      </c>
    </row>
    <row r="7" spans="1:14" ht="26.25" customHeight="1">
      <c r="A7" s="190" t="s">
        <v>62</v>
      </c>
      <c r="B7" s="190"/>
      <c r="C7" s="190"/>
      <c r="D7" s="190" t="s">
        <v>111</v>
      </c>
      <c r="E7" s="190"/>
      <c r="F7" s="190"/>
      <c r="G7" s="2" t="s">
        <v>63</v>
      </c>
      <c r="H7" s="231">
        <f>'玉里-出差請示單'!H5:T5</f>
        <v>0</v>
      </c>
      <c r="I7" s="232"/>
      <c r="J7" s="232"/>
      <c r="K7" s="232"/>
      <c r="L7" s="232"/>
      <c r="M7" s="233"/>
      <c r="N7" s="230"/>
    </row>
    <row r="8" spans="1:14" ht="18" customHeight="1">
      <c r="A8" s="190" t="s">
        <v>1</v>
      </c>
      <c r="B8" s="190" t="s">
        <v>0</v>
      </c>
      <c r="C8" s="183" t="s">
        <v>2</v>
      </c>
      <c r="D8" s="183"/>
      <c r="E8" s="183"/>
      <c r="F8" s="183"/>
      <c r="G8" s="194" t="s">
        <v>23</v>
      </c>
      <c r="H8" s="195"/>
      <c r="I8" s="195"/>
      <c r="J8" s="196"/>
      <c r="K8" s="197" t="s">
        <v>100</v>
      </c>
      <c r="L8" s="197" t="s">
        <v>6</v>
      </c>
      <c r="M8" s="234" t="s">
        <v>7</v>
      </c>
      <c r="N8" s="192" t="s">
        <v>8</v>
      </c>
    </row>
    <row r="9" spans="1:14" ht="18.75" customHeight="1">
      <c r="A9" s="190"/>
      <c r="B9" s="190"/>
      <c r="C9" s="183"/>
      <c r="D9" s="183"/>
      <c r="E9" s="183"/>
      <c r="F9" s="183"/>
      <c r="G9" s="2" t="s">
        <v>4</v>
      </c>
      <c r="H9" s="2" t="s">
        <v>3</v>
      </c>
      <c r="I9" s="2" t="s">
        <v>5</v>
      </c>
      <c r="J9" s="2" t="s">
        <v>15</v>
      </c>
      <c r="K9" s="198"/>
      <c r="L9" s="198"/>
      <c r="M9" s="235"/>
      <c r="N9" s="193"/>
    </row>
    <row r="10" spans="1:14" ht="19.5" customHeight="1">
      <c r="A10" s="12">
        <v>1</v>
      </c>
      <c r="B10" s="12">
        <v>1</v>
      </c>
      <c r="C10" s="21" t="s">
        <v>87</v>
      </c>
      <c r="D10" s="22" t="s">
        <v>57</v>
      </c>
      <c r="E10" s="112" t="s">
        <v>89</v>
      </c>
      <c r="F10" s="113"/>
      <c r="G10" s="24"/>
      <c r="H10" s="24"/>
      <c r="I10" s="24">
        <v>69</v>
      </c>
      <c r="J10" s="24"/>
      <c r="K10" s="24"/>
      <c r="L10" s="24"/>
      <c r="M10" s="24"/>
      <c r="N10" s="24">
        <f aca="true" t="shared" si="0" ref="N10:N15">SUM(G10:M10)</f>
        <v>69</v>
      </c>
    </row>
    <row r="11" spans="1:14" ht="19.5" customHeight="1">
      <c r="A11" s="12">
        <v>1</v>
      </c>
      <c r="B11" s="12">
        <v>1</v>
      </c>
      <c r="C11" s="21" t="s">
        <v>89</v>
      </c>
      <c r="D11" s="22" t="s">
        <v>49</v>
      </c>
      <c r="E11" s="112" t="s">
        <v>91</v>
      </c>
      <c r="F11" s="113"/>
      <c r="G11" s="24"/>
      <c r="H11" s="24"/>
      <c r="I11" s="24">
        <v>69</v>
      </c>
      <c r="J11" s="24"/>
      <c r="K11" s="24"/>
      <c r="L11" s="24"/>
      <c r="M11" s="24"/>
      <c r="N11" s="24">
        <f t="shared" si="0"/>
        <v>69</v>
      </c>
    </row>
    <row r="12" spans="1:14" ht="19.5" customHeight="1">
      <c r="A12" s="12"/>
      <c r="B12" s="12"/>
      <c r="C12" s="21"/>
      <c r="D12" s="22"/>
      <c r="E12" s="112"/>
      <c r="F12" s="113"/>
      <c r="G12" s="24"/>
      <c r="H12" s="24"/>
      <c r="I12" s="24"/>
      <c r="J12" s="24"/>
      <c r="K12" s="24"/>
      <c r="L12" s="24"/>
      <c r="M12" s="24"/>
      <c r="N12" s="24"/>
    </row>
    <row r="13" spans="1:14" ht="19.5" customHeight="1">
      <c r="A13" s="12"/>
      <c r="B13" s="12"/>
      <c r="C13" s="21"/>
      <c r="D13" s="22"/>
      <c r="E13" s="112"/>
      <c r="F13" s="113"/>
      <c r="G13" s="24"/>
      <c r="H13" s="24"/>
      <c r="I13" s="24"/>
      <c r="J13" s="24"/>
      <c r="K13" s="24"/>
      <c r="L13" s="24"/>
      <c r="M13" s="24"/>
      <c r="N13" s="24"/>
    </row>
    <row r="14" spans="1:14" ht="19.5" customHeight="1">
      <c r="A14" s="12"/>
      <c r="B14" s="12"/>
      <c r="C14" s="21"/>
      <c r="D14" s="22" t="s">
        <v>49</v>
      </c>
      <c r="E14" s="112"/>
      <c r="F14" s="113"/>
      <c r="G14" s="24"/>
      <c r="H14" s="24"/>
      <c r="I14" s="24"/>
      <c r="J14" s="24"/>
      <c r="K14" s="24"/>
      <c r="L14" s="24"/>
      <c r="M14" s="24"/>
      <c r="N14" s="24">
        <f t="shared" si="0"/>
        <v>0</v>
      </c>
    </row>
    <row r="15" spans="1:14" ht="19.5" customHeight="1">
      <c r="A15" s="12"/>
      <c r="B15" s="12"/>
      <c r="C15" s="21"/>
      <c r="D15" s="22" t="s">
        <v>49</v>
      </c>
      <c r="E15" s="112"/>
      <c r="F15" s="113"/>
      <c r="G15" s="24"/>
      <c r="H15" s="24"/>
      <c r="I15" s="24"/>
      <c r="J15" s="24"/>
      <c r="K15" s="24"/>
      <c r="L15" s="24"/>
      <c r="M15" s="24"/>
      <c r="N15" s="24">
        <f t="shared" si="0"/>
        <v>0</v>
      </c>
    </row>
    <row r="16" spans="1:14" ht="21.75" customHeight="1">
      <c r="A16" s="183" t="s">
        <v>17</v>
      </c>
      <c r="B16" s="183"/>
      <c r="C16" s="183"/>
      <c r="D16" s="183"/>
      <c r="E16" s="183"/>
      <c r="F16" s="183"/>
      <c r="G16" s="24">
        <f>SUM(G10:G15)</f>
        <v>0</v>
      </c>
      <c r="H16" s="24">
        <f aca="true" t="shared" si="1" ref="H16:N16">SUM(H10:H15)</f>
        <v>0</v>
      </c>
      <c r="I16" s="24">
        <f t="shared" si="1"/>
        <v>138</v>
      </c>
      <c r="J16" s="24">
        <f t="shared" si="1"/>
        <v>0</v>
      </c>
      <c r="K16" s="24">
        <f t="shared" si="1"/>
        <v>0</v>
      </c>
      <c r="L16" s="24">
        <f t="shared" si="1"/>
        <v>0</v>
      </c>
      <c r="M16" s="24">
        <f t="shared" si="1"/>
        <v>0</v>
      </c>
      <c r="N16" s="24">
        <f t="shared" si="1"/>
        <v>138</v>
      </c>
    </row>
    <row r="17" spans="1:14" ht="18.75" customHeight="1">
      <c r="A17" s="99" t="s">
        <v>18</v>
      </c>
      <c r="B17" s="99"/>
      <c r="C17" s="99"/>
      <c r="D17" s="99"/>
      <c r="E17" s="99"/>
      <c r="F17" s="99"/>
      <c r="G17" s="99" t="s">
        <v>21</v>
      </c>
      <c r="H17" s="99"/>
      <c r="I17" s="99"/>
      <c r="J17" s="99" t="s">
        <v>20</v>
      </c>
      <c r="K17" s="99"/>
      <c r="L17" s="99"/>
      <c r="M17" s="151" t="s">
        <v>19</v>
      </c>
      <c r="N17" s="101"/>
    </row>
    <row r="18" spans="1:14" ht="24" customHeight="1">
      <c r="A18" s="212"/>
      <c r="B18" s="213"/>
      <c r="C18" s="213"/>
      <c r="D18" s="213"/>
      <c r="E18" s="213"/>
      <c r="F18" s="214"/>
      <c r="G18" s="215"/>
      <c r="H18" s="216"/>
      <c r="I18" s="217"/>
      <c r="J18" s="215"/>
      <c r="K18" s="216"/>
      <c r="L18" s="217"/>
      <c r="M18" s="218"/>
      <c r="N18" s="219"/>
    </row>
    <row r="19" spans="1:14" ht="24" customHeight="1">
      <c r="A19" s="220" t="s">
        <v>81</v>
      </c>
      <c r="B19" s="221"/>
      <c r="C19" s="221"/>
      <c r="D19" s="221"/>
      <c r="E19" s="221"/>
      <c r="F19" s="222"/>
      <c r="G19" s="199"/>
      <c r="H19" s="200"/>
      <c r="I19" s="201"/>
      <c r="J19" s="199"/>
      <c r="K19" s="200"/>
      <c r="L19" s="201"/>
      <c r="M19" s="202"/>
      <c r="N19" s="203"/>
    </row>
    <row r="20" ht="6" customHeight="1"/>
    <row r="21" spans="1:14" ht="15.75">
      <c r="A21" s="206" t="s">
        <v>22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6" ht="57" customHeight="1"/>
    <row r="27" ht="82.5" customHeight="1"/>
    <row r="28" ht="24.75" customHeight="1"/>
    <row r="29" ht="35.25" customHeight="1"/>
    <row r="30" spans="1:14" ht="21.75" customHeight="1">
      <c r="A30" s="5"/>
      <c r="B30" s="6" t="s">
        <v>26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33.75" customHeight="1">
      <c r="A31" s="207" t="s">
        <v>68</v>
      </c>
      <c r="B31" s="208"/>
      <c r="C31" s="208"/>
      <c r="D31" s="208"/>
      <c r="E31" s="208"/>
      <c r="F31" s="208"/>
      <c r="G31" s="208"/>
      <c r="H31" s="208"/>
      <c r="I31" s="209">
        <f>N16</f>
        <v>138</v>
      </c>
      <c r="J31" s="209"/>
      <c r="K31" s="209"/>
      <c r="L31" s="209"/>
      <c r="M31" s="209"/>
      <c r="N31" s="210"/>
    </row>
    <row r="32" spans="1:14" ht="32.25" customHeight="1">
      <c r="A32" s="8"/>
      <c r="B32" s="9"/>
      <c r="C32" s="9"/>
      <c r="D32" s="9"/>
      <c r="E32" s="9"/>
      <c r="F32" s="9"/>
      <c r="G32" s="9"/>
      <c r="H32" s="9"/>
      <c r="I32" s="10" t="s">
        <v>27</v>
      </c>
      <c r="J32" s="211">
        <f>C6</f>
        <v>0</v>
      </c>
      <c r="K32" s="211"/>
      <c r="L32" s="211"/>
      <c r="M32" s="9" t="s">
        <v>69</v>
      </c>
      <c r="N32" s="11"/>
    </row>
  </sheetData>
  <sheetProtection/>
  <mergeCells count="53">
    <mergeCell ref="E15:F15"/>
    <mergeCell ref="L8:L9"/>
    <mergeCell ref="G19:I19"/>
    <mergeCell ref="K8:K9"/>
    <mergeCell ref="E11:F11"/>
    <mergeCell ref="E10:F10"/>
    <mergeCell ref="E12:F12"/>
    <mergeCell ref="J32:L32"/>
    <mergeCell ref="A21:N21"/>
    <mergeCell ref="A18:F18"/>
    <mergeCell ref="A19:F19"/>
    <mergeCell ref="M19:N19"/>
    <mergeCell ref="M18:N18"/>
    <mergeCell ref="J19:L19"/>
    <mergeCell ref="J18:L18"/>
    <mergeCell ref="A7:C7"/>
    <mergeCell ref="G18:I18"/>
    <mergeCell ref="D7:F7"/>
    <mergeCell ref="H7:M7"/>
    <mergeCell ref="E14:F14"/>
    <mergeCell ref="M8:M9"/>
    <mergeCell ref="M17:N17"/>
    <mergeCell ref="E13:F13"/>
    <mergeCell ref="C8:F9"/>
    <mergeCell ref="G8:J8"/>
    <mergeCell ref="A2:N2"/>
    <mergeCell ref="A3:N3"/>
    <mergeCell ref="J17:L17"/>
    <mergeCell ref="G17:I17"/>
    <mergeCell ref="A17:F17"/>
    <mergeCell ref="A16:F16"/>
    <mergeCell ref="N8:N9"/>
    <mergeCell ref="J4:K4"/>
    <mergeCell ref="H5:I5"/>
    <mergeCell ref="J5:K5"/>
    <mergeCell ref="L4:M4"/>
    <mergeCell ref="H4:I4"/>
    <mergeCell ref="D4:G4"/>
    <mergeCell ref="D5:G5"/>
    <mergeCell ref="E6:F6"/>
    <mergeCell ref="J6:K6"/>
    <mergeCell ref="C6:D6"/>
    <mergeCell ref="A5:C5"/>
    <mergeCell ref="A8:A9"/>
    <mergeCell ref="B8:B9"/>
    <mergeCell ref="A1:N1"/>
    <mergeCell ref="I31:N31"/>
    <mergeCell ref="A31:H31"/>
    <mergeCell ref="A4:C4"/>
    <mergeCell ref="G6:H6"/>
    <mergeCell ref="N6:N7"/>
    <mergeCell ref="A6:B6"/>
    <mergeCell ref="L5:M5"/>
  </mergeCells>
  <printOptions horizontalCentered="1" verticalCentered="1"/>
  <pageMargins left="0.3937007874015748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19" sqref="G19:H19"/>
    </sheetView>
  </sheetViews>
  <sheetFormatPr defaultColWidth="9.00390625" defaultRowHeight="16.5"/>
  <cols>
    <col min="1" max="2" width="10.625" style="52" customWidth="1"/>
    <col min="3" max="3" width="7.625" style="52" customWidth="1"/>
    <col min="4" max="5" width="10.625" style="52" customWidth="1"/>
    <col min="6" max="6" width="7.625" style="52" customWidth="1"/>
    <col min="7" max="8" width="10.625" style="52" customWidth="1"/>
    <col min="9" max="16384" width="8.875" style="52" customWidth="1"/>
  </cols>
  <sheetData>
    <row r="1" spans="1:8" ht="29.25" customHeight="1">
      <c r="A1" s="236" t="s">
        <v>134</v>
      </c>
      <c r="B1" s="236"/>
      <c r="C1" s="236"/>
      <c r="D1" s="236"/>
      <c r="E1" s="236"/>
      <c r="F1" s="236"/>
      <c r="G1" s="236"/>
      <c r="H1" s="236"/>
    </row>
    <row r="2" spans="1:8" ht="19.5">
      <c r="A2" s="237" t="s">
        <v>135</v>
      </c>
      <c r="B2" s="238"/>
      <c r="C2" s="53"/>
      <c r="D2" s="237" t="s">
        <v>136</v>
      </c>
      <c r="E2" s="238"/>
      <c r="F2" s="53"/>
      <c r="G2" s="237" t="s">
        <v>137</v>
      </c>
      <c r="H2" s="238"/>
    </row>
    <row r="3" spans="1:8" ht="19.5">
      <c r="A3" s="54" t="s">
        <v>138</v>
      </c>
      <c r="B3" s="54">
        <v>48</v>
      </c>
      <c r="C3" s="53"/>
      <c r="D3" s="54" t="s">
        <v>139</v>
      </c>
      <c r="E3" s="54">
        <v>24</v>
      </c>
      <c r="F3" s="53"/>
      <c r="G3" s="54" t="s">
        <v>138</v>
      </c>
      <c r="H3" s="54">
        <v>48</v>
      </c>
    </row>
    <row r="4" spans="1:8" ht="19.5">
      <c r="A4" s="54" t="s">
        <v>140</v>
      </c>
      <c r="B4" s="54">
        <v>56</v>
      </c>
      <c r="C4" s="53"/>
      <c r="D4" s="54" t="s">
        <v>141</v>
      </c>
      <c r="E4" s="54">
        <v>26</v>
      </c>
      <c r="F4" s="53"/>
      <c r="G4" s="54" t="s">
        <v>142</v>
      </c>
      <c r="H4" s="54">
        <v>57</v>
      </c>
    </row>
    <row r="5" spans="1:8" ht="19.5">
      <c r="A5" s="54" t="s">
        <v>143</v>
      </c>
      <c r="B5" s="54">
        <v>69</v>
      </c>
      <c r="C5" s="53"/>
      <c r="D5" s="54" t="s">
        <v>144</v>
      </c>
      <c r="E5" s="54">
        <v>37</v>
      </c>
      <c r="F5" s="53"/>
      <c r="G5" s="54" t="s">
        <v>145</v>
      </c>
      <c r="H5" s="54">
        <v>78</v>
      </c>
    </row>
    <row r="6" spans="1:8" ht="19.5">
      <c r="A6" s="54" t="s">
        <v>146</v>
      </c>
      <c r="B6" s="54">
        <v>83</v>
      </c>
      <c r="C6" s="53"/>
      <c r="D6" s="54" t="s">
        <v>147</v>
      </c>
      <c r="E6" s="54">
        <v>45</v>
      </c>
      <c r="F6" s="53"/>
      <c r="G6" s="54" t="s">
        <v>148</v>
      </c>
      <c r="H6" s="54">
        <v>113</v>
      </c>
    </row>
    <row r="7" spans="1:8" ht="19.5">
      <c r="A7" s="54" t="s">
        <v>149</v>
      </c>
      <c r="B7" s="54">
        <v>104</v>
      </c>
      <c r="C7" s="53"/>
      <c r="D7" s="54" t="s">
        <v>150</v>
      </c>
      <c r="E7" s="54">
        <v>54</v>
      </c>
      <c r="F7" s="53"/>
      <c r="G7" s="54" t="s">
        <v>151</v>
      </c>
      <c r="H7" s="54">
        <v>129</v>
      </c>
    </row>
    <row r="8" spans="1:8" ht="19.5">
      <c r="A8" s="54" t="s">
        <v>152</v>
      </c>
      <c r="B8" s="54">
        <v>124</v>
      </c>
      <c r="C8" s="53"/>
      <c r="D8" s="54" t="s">
        <v>153</v>
      </c>
      <c r="E8" s="54">
        <v>61</v>
      </c>
      <c r="F8" s="53"/>
      <c r="G8" s="54" t="s">
        <v>154</v>
      </c>
      <c r="H8" s="54">
        <v>153</v>
      </c>
    </row>
    <row r="9" spans="1:8" ht="19.5">
      <c r="A9" s="54" t="s">
        <v>155</v>
      </c>
      <c r="B9" s="54">
        <v>136</v>
      </c>
      <c r="C9" s="53"/>
      <c r="D9" s="54" t="s">
        <v>156</v>
      </c>
      <c r="E9" s="54">
        <v>72</v>
      </c>
      <c r="F9" s="53"/>
      <c r="G9" s="54" t="s">
        <v>157</v>
      </c>
      <c r="H9" s="54">
        <v>176</v>
      </c>
    </row>
    <row r="10" spans="1:8" ht="19.5">
      <c r="A10" s="54" t="s">
        <v>158</v>
      </c>
      <c r="B10" s="54">
        <v>152</v>
      </c>
      <c r="C10" s="53"/>
      <c r="D10" s="54" t="s">
        <v>159</v>
      </c>
      <c r="E10" s="54">
        <v>74</v>
      </c>
      <c r="F10" s="53"/>
      <c r="G10" s="54" t="s">
        <v>160</v>
      </c>
      <c r="H10" s="54">
        <v>182</v>
      </c>
    </row>
    <row r="11" spans="1:8" ht="19.5">
      <c r="A11" s="54" t="s">
        <v>161</v>
      </c>
      <c r="B11" s="54">
        <v>172</v>
      </c>
      <c r="C11" s="53"/>
      <c r="D11" s="54" t="s">
        <v>162</v>
      </c>
      <c r="E11" s="54">
        <v>91</v>
      </c>
      <c r="F11" s="53"/>
      <c r="G11" s="54" t="s">
        <v>163</v>
      </c>
      <c r="H11" s="55">
        <v>196</v>
      </c>
    </row>
    <row r="12" spans="1:8" ht="19.5">
      <c r="A12" s="54" t="s">
        <v>164</v>
      </c>
      <c r="B12" s="54">
        <v>197</v>
      </c>
      <c r="C12" s="53"/>
      <c r="D12" s="54" t="s">
        <v>165</v>
      </c>
      <c r="E12" s="54">
        <v>131</v>
      </c>
      <c r="F12" s="53"/>
      <c r="G12" s="54" t="s">
        <v>166</v>
      </c>
      <c r="H12" s="54">
        <v>237</v>
      </c>
    </row>
    <row r="13" spans="1:8" ht="19.5">
      <c r="A13" s="54" t="s">
        <v>167</v>
      </c>
      <c r="B13" s="54">
        <v>206</v>
      </c>
      <c r="C13" s="53"/>
      <c r="D13" s="54" t="s">
        <v>168</v>
      </c>
      <c r="E13" s="54">
        <v>138</v>
      </c>
      <c r="F13" s="53"/>
      <c r="G13" s="54" t="s">
        <v>169</v>
      </c>
      <c r="H13" s="54">
        <v>247</v>
      </c>
    </row>
    <row r="14" spans="1:8" ht="19.5">
      <c r="A14" s="54" t="s">
        <v>170</v>
      </c>
      <c r="B14" s="56">
        <v>235</v>
      </c>
      <c r="C14" s="53"/>
      <c r="D14" s="54" t="s">
        <v>171</v>
      </c>
      <c r="E14" s="54">
        <v>164</v>
      </c>
      <c r="F14" s="53"/>
      <c r="G14" s="54" t="s">
        <v>172</v>
      </c>
      <c r="H14" s="54">
        <v>254</v>
      </c>
    </row>
    <row r="15" spans="1:8" ht="19.5">
      <c r="A15" s="54" t="s">
        <v>173</v>
      </c>
      <c r="B15" s="54">
        <v>255</v>
      </c>
      <c r="C15" s="53"/>
      <c r="D15" s="54" t="s">
        <v>174</v>
      </c>
      <c r="E15" s="54">
        <v>189</v>
      </c>
      <c r="F15" s="53"/>
      <c r="G15" s="54"/>
      <c r="H15" s="54"/>
    </row>
    <row r="16" spans="1:8" ht="19.5">
      <c r="A16" s="54" t="s">
        <v>175</v>
      </c>
      <c r="B16" s="54">
        <v>270</v>
      </c>
      <c r="C16" s="53"/>
      <c r="D16" s="54"/>
      <c r="E16" s="54"/>
      <c r="F16" s="53"/>
      <c r="G16" s="54"/>
      <c r="H16" s="54"/>
    </row>
    <row r="17" spans="1:8" ht="19.5">
      <c r="A17" s="54" t="s">
        <v>176</v>
      </c>
      <c r="B17" s="54">
        <v>310</v>
      </c>
      <c r="C17" s="53"/>
      <c r="D17" s="54"/>
      <c r="E17" s="54"/>
      <c r="F17" s="53"/>
      <c r="G17" s="54"/>
      <c r="H17" s="54"/>
    </row>
    <row r="18" spans="1:8" ht="19.5">
      <c r="A18" s="54" t="s">
        <v>177</v>
      </c>
      <c r="B18" s="54">
        <v>329</v>
      </c>
      <c r="C18" s="53"/>
      <c r="D18" s="54"/>
      <c r="E18" s="54"/>
      <c r="F18" s="53"/>
      <c r="G18" s="54"/>
      <c r="H18" s="54"/>
    </row>
    <row r="19" spans="1:8" ht="19.5">
      <c r="A19" s="54" t="s">
        <v>178</v>
      </c>
      <c r="B19" s="54">
        <v>343</v>
      </c>
      <c r="C19" s="53"/>
      <c r="D19" s="239" t="s">
        <v>179</v>
      </c>
      <c r="E19" s="240"/>
      <c r="F19" s="53"/>
      <c r="G19" s="243" t="s">
        <v>180</v>
      </c>
      <c r="H19" s="244"/>
    </row>
    <row r="20" spans="1:8" ht="19.5">
      <c r="A20" s="54" t="s">
        <v>181</v>
      </c>
      <c r="B20" s="54">
        <v>383</v>
      </c>
      <c r="C20" s="53"/>
      <c r="D20" s="241"/>
      <c r="E20" s="242"/>
      <c r="F20" s="53"/>
      <c r="G20" s="237">
        <v>67</v>
      </c>
      <c r="H20" s="238"/>
    </row>
    <row r="21" spans="1:8" ht="19.5">
      <c r="A21" s="18"/>
      <c r="B21" s="18"/>
      <c r="C21" s="53"/>
      <c r="D21" s="57"/>
      <c r="E21" s="57"/>
      <c r="F21" s="53"/>
      <c r="G21" s="19"/>
      <c r="H21" s="19"/>
    </row>
    <row r="22" spans="1:8" ht="19.5">
      <c r="A22" s="18"/>
      <c r="B22" s="18"/>
      <c r="C22" s="53"/>
      <c r="D22" s="57"/>
      <c r="E22" s="57"/>
      <c r="F22" s="53" t="s">
        <v>182</v>
      </c>
      <c r="G22" s="19"/>
      <c r="H22" s="19"/>
    </row>
  </sheetData>
  <sheetProtection/>
  <mergeCells count="7">
    <mergeCell ref="A1:H1"/>
    <mergeCell ref="A2:B2"/>
    <mergeCell ref="D2:E2"/>
    <mergeCell ref="G2:H2"/>
    <mergeCell ref="D19:E20"/>
    <mergeCell ref="G19:H19"/>
    <mergeCell ref="G20:H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19"/>
  <sheetViews>
    <sheetView zoomScalePageLayoutView="0" workbookViewId="0" topLeftCell="A1">
      <selection activeCell="M20" sqref="M20"/>
    </sheetView>
  </sheetViews>
  <sheetFormatPr defaultColWidth="6.625" defaultRowHeight="16.5"/>
  <cols>
    <col min="1" max="16384" width="6.625" style="59" customWidth="1"/>
  </cols>
  <sheetData>
    <row r="1" spans="2:19" s="58" customFormat="1" ht="19.5" customHeight="1">
      <c r="B1" s="245" t="s">
        <v>183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</row>
    <row r="2" spans="2:19" s="58" customFormat="1" ht="19.5" customHeight="1"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2:19" s="58" customFormat="1" ht="19.5" customHeight="1">
      <c r="B3" s="246" t="s">
        <v>184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19" s="58" customFormat="1" ht="19.5" customHeight="1"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</row>
    <row r="5" spans="7:13" ht="19.5">
      <c r="G5" s="247" t="s">
        <v>185</v>
      </c>
      <c r="H5" s="247"/>
      <c r="I5" s="247"/>
      <c r="J5" s="247"/>
      <c r="K5" s="247"/>
      <c r="L5" s="247"/>
      <c r="M5" s="247"/>
    </row>
    <row r="6" spans="1:37" ht="15.75" customHeight="1">
      <c r="A6" s="60"/>
      <c r="B6" s="60"/>
      <c r="C6" s="60"/>
      <c r="D6" s="60"/>
      <c r="E6" s="60"/>
      <c r="F6" s="60"/>
      <c r="G6" s="247"/>
      <c r="H6" s="247"/>
      <c r="I6" s="247"/>
      <c r="J6" s="247"/>
      <c r="K6" s="247"/>
      <c r="L6" s="247"/>
      <c r="M6" s="247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0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</row>
    <row r="7" spans="1:37" ht="19.5" customHeight="1">
      <c r="A7" s="248" t="s">
        <v>186</v>
      </c>
      <c r="B7" s="250" t="s">
        <v>187</v>
      </c>
      <c r="C7" s="252" t="s">
        <v>188</v>
      </c>
      <c r="D7" s="63"/>
      <c r="E7" s="63"/>
      <c r="F7" s="63"/>
      <c r="G7" s="64"/>
      <c r="T7" s="61"/>
      <c r="U7" s="61"/>
      <c r="V7" s="58"/>
      <c r="W7" s="58"/>
      <c r="X7" s="61"/>
      <c r="Y7" s="61"/>
      <c r="Z7" s="60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</row>
    <row r="8" spans="1:37" ht="21" customHeight="1">
      <c r="A8" s="249"/>
      <c r="B8" s="251"/>
      <c r="C8" s="253"/>
      <c r="D8" s="63"/>
      <c r="E8" s="63"/>
      <c r="F8" s="63"/>
      <c r="G8" s="64"/>
      <c r="T8" s="61"/>
      <c r="U8" s="61"/>
      <c r="V8" s="58"/>
      <c r="W8" s="58"/>
      <c r="X8" s="61"/>
      <c r="Y8" s="61"/>
      <c r="Z8" s="60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</row>
    <row r="9" spans="1:37" ht="19.5" customHeight="1">
      <c r="A9" s="254">
        <v>1</v>
      </c>
      <c r="B9" s="65" t="s">
        <v>189</v>
      </c>
      <c r="C9" s="66">
        <v>4.6</v>
      </c>
      <c r="D9" s="250" t="s">
        <v>190</v>
      </c>
      <c r="E9" s="67"/>
      <c r="F9" s="63"/>
      <c r="G9" s="64"/>
      <c r="T9" s="61"/>
      <c r="U9" s="61"/>
      <c r="V9" s="58"/>
      <c r="W9" s="58"/>
      <c r="X9" s="58"/>
      <c r="Y9" s="58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</row>
    <row r="10" spans="1:37" ht="19.5" customHeight="1">
      <c r="A10" s="255"/>
      <c r="B10" s="68" t="s">
        <v>191</v>
      </c>
      <c r="C10" s="69">
        <f>ROUND(IF(C9&lt;8,8,C9)*2.895*1.05,0.1)</f>
        <v>24</v>
      </c>
      <c r="D10" s="257"/>
      <c r="E10" s="67"/>
      <c r="F10" s="63"/>
      <c r="G10" s="64"/>
      <c r="T10" s="70"/>
      <c r="U10" s="70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</row>
    <row r="11" spans="1:37" ht="19.5" customHeight="1">
      <c r="A11" s="256"/>
      <c r="B11" s="68" t="s">
        <v>192</v>
      </c>
      <c r="C11" s="71">
        <f>C10/2</f>
        <v>12</v>
      </c>
      <c r="D11" s="251"/>
      <c r="E11" s="72"/>
      <c r="F11" s="63"/>
      <c r="G11" s="64"/>
      <c r="T11" s="70"/>
      <c r="U11" s="70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</row>
    <row r="12" spans="1:37" ht="19.5" customHeight="1">
      <c r="A12" s="254">
        <v>2</v>
      </c>
      <c r="B12" s="65" t="s">
        <v>193</v>
      </c>
      <c r="C12" s="66">
        <f>D12+C9</f>
        <v>10.5</v>
      </c>
      <c r="D12" s="66">
        <v>5.9</v>
      </c>
      <c r="E12" s="250" t="s">
        <v>194</v>
      </c>
      <c r="F12" s="63"/>
      <c r="G12" s="64"/>
      <c r="T12" s="70"/>
      <c r="U12" s="70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</row>
    <row r="13" spans="1:37" ht="19.5" customHeight="1">
      <c r="A13" s="255"/>
      <c r="B13" s="68" t="s">
        <v>195</v>
      </c>
      <c r="C13" s="69">
        <f>ROUND(IF(C12&lt;8,8,C12)*2.895*1.05,0.1)</f>
        <v>32</v>
      </c>
      <c r="D13" s="69">
        <f>ROUND(IF(D12&lt;8,8,D12)*2.895*1.05,0.1)</f>
        <v>24</v>
      </c>
      <c r="E13" s="257"/>
      <c r="F13" s="63"/>
      <c r="G13" s="64"/>
      <c r="T13" s="61"/>
      <c r="U13" s="61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</row>
    <row r="14" spans="1:37" ht="19.5" customHeight="1">
      <c r="A14" s="256"/>
      <c r="B14" s="68" t="s">
        <v>196</v>
      </c>
      <c r="C14" s="71">
        <f>C13/2</f>
        <v>16</v>
      </c>
      <c r="D14" s="71">
        <f>D13/2</f>
        <v>12</v>
      </c>
      <c r="E14" s="251"/>
      <c r="F14" s="63"/>
      <c r="G14" s="64"/>
      <c r="T14" s="61"/>
      <c r="U14" s="61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</row>
    <row r="15" spans="1:37" ht="19.5" customHeight="1">
      <c r="A15" s="254">
        <v>3</v>
      </c>
      <c r="B15" s="65" t="s">
        <v>193</v>
      </c>
      <c r="C15" s="66">
        <f>E15+C12</f>
        <v>14.7</v>
      </c>
      <c r="D15" s="66">
        <f>E15+D12</f>
        <v>10.100000000000001</v>
      </c>
      <c r="E15" s="66">
        <v>4.2</v>
      </c>
      <c r="F15" s="258" t="s">
        <v>197</v>
      </c>
      <c r="G15" s="64"/>
      <c r="T15" s="61"/>
      <c r="U15" s="61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</row>
    <row r="16" spans="1:37" ht="19.5" customHeight="1">
      <c r="A16" s="255"/>
      <c r="B16" s="68" t="s">
        <v>195</v>
      </c>
      <c r="C16" s="69">
        <f>ROUND(IF(C15&lt;8,8,C15)*2.895*1.05,0.1)</f>
        <v>45</v>
      </c>
      <c r="D16" s="69">
        <f>ROUND(IF(D15&lt;8,8,D15)*2.895*1.05,0.1)</f>
        <v>31</v>
      </c>
      <c r="E16" s="69">
        <f>ROUND(IF(E15&lt;8,8,E15)*2.895*1.05,0.1)</f>
        <v>24</v>
      </c>
      <c r="F16" s="258"/>
      <c r="G16" s="64"/>
      <c r="H16" s="64"/>
      <c r="I16" s="64"/>
      <c r="J16" s="64"/>
      <c r="K16" s="64"/>
      <c r="L16" s="73"/>
      <c r="M16" s="73"/>
      <c r="N16" s="73"/>
      <c r="O16" s="73"/>
      <c r="P16" s="73"/>
      <c r="Q16" s="73"/>
      <c r="R16" s="73"/>
      <c r="S16" s="73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</row>
    <row r="17" spans="1:37" ht="19.5" customHeight="1">
      <c r="A17" s="256"/>
      <c r="B17" s="68" t="s">
        <v>196</v>
      </c>
      <c r="C17" s="71">
        <f>C16/2</f>
        <v>22.5</v>
      </c>
      <c r="D17" s="71">
        <f>D16/2</f>
        <v>15.5</v>
      </c>
      <c r="E17" s="71">
        <f>E16/2</f>
        <v>12</v>
      </c>
      <c r="F17" s="258"/>
      <c r="G17" s="64"/>
      <c r="H17" s="64"/>
      <c r="I17" s="64"/>
      <c r="J17" s="64"/>
      <c r="K17" s="64"/>
      <c r="L17" s="73"/>
      <c r="M17" s="73"/>
      <c r="N17" s="73"/>
      <c r="O17" s="73"/>
      <c r="P17" s="73"/>
      <c r="Q17" s="73"/>
      <c r="R17" s="73"/>
      <c r="S17" s="73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</row>
    <row r="18" spans="1:37" ht="19.5" customHeight="1">
      <c r="A18" s="259">
        <v>4</v>
      </c>
      <c r="B18" s="65" t="s">
        <v>193</v>
      </c>
      <c r="C18" s="66">
        <f>F18+C15</f>
        <v>19.5</v>
      </c>
      <c r="D18" s="66">
        <f>F18+D15</f>
        <v>14.900000000000002</v>
      </c>
      <c r="E18" s="66">
        <f>F18+E15</f>
        <v>9</v>
      </c>
      <c r="F18" s="66">
        <v>4.8</v>
      </c>
      <c r="G18" s="262" t="s">
        <v>198</v>
      </c>
      <c r="H18" s="63"/>
      <c r="I18" s="63"/>
      <c r="J18" s="74"/>
      <c r="K18" s="74"/>
      <c r="L18" s="74"/>
      <c r="M18" s="74"/>
      <c r="N18" s="74"/>
      <c r="O18" s="74"/>
      <c r="P18" s="73"/>
      <c r="Q18" s="73"/>
      <c r="R18" s="73"/>
      <c r="S18" s="73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</row>
    <row r="19" spans="1:37" ht="19.5" customHeight="1">
      <c r="A19" s="260"/>
      <c r="B19" s="68" t="s">
        <v>195</v>
      </c>
      <c r="C19" s="69">
        <f>ROUND(IF(C18&lt;8,8,C18)*2.895*1.05,0.1)</f>
        <v>59</v>
      </c>
      <c r="D19" s="69">
        <f>ROUND(IF(D18&lt;8,8,D18)*2.895*1.05,0.1)</f>
        <v>45</v>
      </c>
      <c r="E19" s="69">
        <f>ROUND(IF(E18&lt;8,8,E18)*2.895*1.05,0.1)</f>
        <v>27</v>
      </c>
      <c r="F19" s="69">
        <f>ROUND(IF(F18&lt;8,8,F18)*2.895*1.05,0.1)</f>
        <v>24</v>
      </c>
      <c r="G19" s="263"/>
      <c r="H19" s="63"/>
      <c r="I19" s="63"/>
      <c r="J19" s="74"/>
      <c r="K19" s="74"/>
      <c r="L19" s="74"/>
      <c r="M19" s="74"/>
      <c r="N19" s="74"/>
      <c r="O19" s="74"/>
      <c r="P19" s="73"/>
      <c r="Q19" s="73"/>
      <c r="R19" s="73"/>
      <c r="S19" s="73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</row>
    <row r="20" spans="1:37" ht="19.5" customHeight="1">
      <c r="A20" s="261"/>
      <c r="B20" s="68" t="s">
        <v>196</v>
      </c>
      <c r="C20" s="71">
        <f>C19/2</f>
        <v>29.5</v>
      </c>
      <c r="D20" s="71">
        <f>D19/2</f>
        <v>22.5</v>
      </c>
      <c r="E20" s="71">
        <f>E19/2</f>
        <v>13.5</v>
      </c>
      <c r="F20" s="71">
        <f>F19/2</f>
        <v>12</v>
      </c>
      <c r="G20" s="264"/>
      <c r="H20" s="63"/>
      <c r="I20" s="63"/>
      <c r="J20" s="74"/>
      <c r="K20" s="74"/>
      <c r="L20" s="74"/>
      <c r="M20" s="74"/>
      <c r="N20" s="74"/>
      <c r="O20" s="74"/>
      <c r="P20" s="73"/>
      <c r="Q20" s="73"/>
      <c r="R20" s="73"/>
      <c r="S20" s="73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</row>
    <row r="21" spans="1:37" ht="19.5" customHeight="1">
      <c r="A21" s="259">
        <v>5</v>
      </c>
      <c r="B21" s="65" t="s">
        <v>193</v>
      </c>
      <c r="C21" s="66">
        <f>G21+C18</f>
        <v>22.1</v>
      </c>
      <c r="D21" s="66">
        <f>G21+D18</f>
        <v>17.500000000000004</v>
      </c>
      <c r="E21" s="66">
        <f>G21+E18</f>
        <v>11.6</v>
      </c>
      <c r="F21" s="66">
        <f>G21+F18</f>
        <v>7.4</v>
      </c>
      <c r="G21" s="66">
        <v>2.6</v>
      </c>
      <c r="H21" s="262" t="s">
        <v>199</v>
      </c>
      <c r="I21" s="63"/>
      <c r="J21" s="74"/>
      <c r="K21" s="74"/>
      <c r="L21" s="74"/>
      <c r="M21" s="74"/>
      <c r="N21" s="74"/>
      <c r="O21" s="74"/>
      <c r="P21" s="73"/>
      <c r="Q21" s="73"/>
      <c r="R21" s="73"/>
      <c r="S21" s="73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</row>
    <row r="22" spans="1:37" ht="19.5" customHeight="1">
      <c r="A22" s="260"/>
      <c r="B22" s="68" t="s">
        <v>195</v>
      </c>
      <c r="C22" s="69">
        <f>ROUND(IF(C21&lt;8,8,C21)*2.895*1.05,0.1)</f>
        <v>67</v>
      </c>
      <c r="D22" s="69">
        <f>ROUND(IF(D21&lt;8,8,D21)*2.895*1.05,0.1)</f>
        <v>53</v>
      </c>
      <c r="E22" s="69">
        <f>ROUND(IF(E21&lt;8,8,E21)*2.895*1.05,0.1)</f>
        <v>35</v>
      </c>
      <c r="F22" s="69">
        <f>ROUND(IF(F21&lt;8,8,F21)*2.895*1.05,0.1)</f>
        <v>24</v>
      </c>
      <c r="G22" s="69">
        <f>ROUND(IF(G21&lt;8,8,G21)*2.895*1.05,0.1)</f>
        <v>24</v>
      </c>
      <c r="H22" s="263"/>
      <c r="I22" s="63"/>
      <c r="J22" s="63"/>
      <c r="K22" s="63"/>
      <c r="L22" s="63"/>
      <c r="M22" s="63"/>
      <c r="N22" s="74"/>
      <c r="O22" s="74"/>
      <c r="P22" s="73"/>
      <c r="Q22" s="73"/>
      <c r="R22" s="73"/>
      <c r="S22" s="73"/>
      <c r="Z22" s="60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</row>
    <row r="23" spans="1:37" ht="19.5" customHeight="1">
      <c r="A23" s="261"/>
      <c r="B23" s="68" t="s">
        <v>196</v>
      </c>
      <c r="C23" s="71">
        <f>C22/2</f>
        <v>33.5</v>
      </c>
      <c r="D23" s="71">
        <f>D22/2</f>
        <v>26.5</v>
      </c>
      <c r="E23" s="71">
        <f>E22/2</f>
        <v>17.5</v>
      </c>
      <c r="F23" s="71">
        <f>F22/2</f>
        <v>12</v>
      </c>
      <c r="G23" s="71">
        <f>G22/2</f>
        <v>12</v>
      </c>
      <c r="H23" s="264"/>
      <c r="I23" s="63"/>
      <c r="J23" s="63"/>
      <c r="K23" s="63"/>
      <c r="L23" s="63"/>
      <c r="M23" s="63"/>
      <c r="N23" s="74"/>
      <c r="O23" s="74"/>
      <c r="P23" s="73"/>
      <c r="Q23" s="73"/>
      <c r="R23" s="73"/>
      <c r="S23" s="73"/>
      <c r="Z23" s="60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</row>
    <row r="24" spans="1:37" ht="19.5" customHeight="1">
      <c r="A24" s="259">
        <v>6</v>
      </c>
      <c r="B24" s="65" t="s">
        <v>193</v>
      </c>
      <c r="C24" s="66">
        <f>H24+C21</f>
        <v>26.200000000000003</v>
      </c>
      <c r="D24" s="66">
        <f>H24+D21</f>
        <v>21.6</v>
      </c>
      <c r="E24" s="66">
        <f>H24+E21</f>
        <v>15.7</v>
      </c>
      <c r="F24" s="66">
        <f>H24+F21</f>
        <v>11.5</v>
      </c>
      <c r="G24" s="66">
        <f>H24+G21</f>
        <v>6.699999999999999</v>
      </c>
      <c r="H24" s="66">
        <v>4.1</v>
      </c>
      <c r="I24" s="262" t="s">
        <v>200</v>
      </c>
      <c r="J24" s="63"/>
      <c r="K24" s="63"/>
      <c r="L24" s="63"/>
      <c r="M24" s="63"/>
      <c r="N24" s="74"/>
      <c r="O24" s="74"/>
      <c r="P24" s="73"/>
      <c r="Q24" s="73"/>
      <c r="R24" s="73"/>
      <c r="S24" s="73"/>
      <c r="Z24" s="60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</row>
    <row r="25" spans="1:37" ht="19.5" customHeight="1">
      <c r="A25" s="260"/>
      <c r="B25" s="68" t="s">
        <v>195</v>
      </c>
      <c r="C25" s="69">
        <f aca="true" t="shared" si="0" ref="C25:H25">ROUND(IF(C24&lt;8,8,C24)*2.895*1.05,0.1)</f>
        <v>80</v>
      </c>
      <c r="D25" s="69">
        <f t="shared" si="0"/>
        <v>66</v>
      </c>
      <c r="E25" s="69">
        <f t="shared" si="0"/>
        <v>48</v>
      </c>
      <c r="F25" s="69">
        <f t="shared" si="0"/>
        <v>35</v>
      </c>
      <c r="G25" s="69">
        <f t="shared" si="0"/>
        <v>24</v>
      </c>
      <c r="H25" s="69">
        <f t="shared" si="0"/>
        <v>24</v>
      </c>
      <c r="I25" s="263"/>
      <c r="J25" s="63"/>
      <c r="K25" s="63"/>
      <c r="L25" s="63"/>
      <c r="M25" s="63"/>
      <c r="N25" s="74"/>
      <c r="O25" s="74"/>
      <c r="P25" s="73"/>
      <c r="Q25" s="73"/>
      <c r="R25" s="73"/>
      <c r="S25" s="73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</row>
    <row r="26" spans="1:37" ht="19.5" customHeight="1">
      <c r="A26" s="261"/>
      <c r="B26" s="68" t="s">
        <v>196</v>
      </c>
      <c r="C26" s="71">
        <f aca="true" t="shared" si="1" ref="C26:H26">C25/2</f>
        <v>40</v>
      </c>
      <c r="D26" s="71">
        <f t="shared" si="1"/>
        <v>33</v>
      </c>
      <c r="E26" s="71">
        <f t="shared" si="1"/>
        <v>24</v>
      </c>
      <c r="F26" s="71">
        <f t="shared" si="1"/>
        <v>17.5</v>
      </c>
      <c r="G26" s="71">
        <f t="shared" si="1"/>
        <v>12</v>
      </c>
      <c r="H26" s="71">
        <f t="shared" si="1"/>
        <v>12</v>
      </c>
      <c r="I26" s="264"/>
      <c r="J26" s="63"/>
      <c r="K26" s="63"/>
      <c r="L26" s="63"/>
      <c r="M26" s="63"/>
      <c r="N26" s="63"/>
      <c r="O26" s="63"/>
      <c r="P26" s="64"/>
      <c r="Q26" s="64"/>
      <c r="R26" s="75"/>
      <c r="S26" s="75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</row>
    <row r="27" spans="1:37" ht="19.5" customHeight="1">
      <c r="A27" s="259">
        <v>7</v>
      </c>
      <c r="B27" s="65" t="s">
        <v>193</v>
      </c>
      <c r="C27" s="66">
        <f>I27+C24</f>
        <v>30.200000000000003</v>
      </c>
      <c r="D27" s="66">
        <f>I27+D24</f>
        <v>25.6</v>
      </c>
      <c r="E27" s="66">
        <f>I27+E24</f>
        <v>19.7</v>
      </c>
      <c r="F27" s="66">
        <f>I27+F24</f>
        <v>15.5</v>
      </c>
      <c r="G27" s="66">
        <f>I27+G24</f>
        <v>10.7</v>
      </c>
      <c r="H27" s="66">
        <f>I27+H24</f>
        <v>8.1</v>
      </c>
      <c r="I27" s="66">
        <v>4</v>
      </c>
      <c r="J27" s="262" t="s">
        <v>201</v>
      </c>
      <c r="K27" s="63"/>
      <c r="L27" s="63"/>
      <c r="M27" s="63"/>
      <c r="N27" s="63"/>
      <c r="O27" s="63"/>
      <c r="P27" s="64"/>
      <c r="Q27" s="64"/>
      <c r="R27" s="75"/>
      <c r="S27" s="75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</row>
    <row r="28" spans="1:37" ht="19.5" customHeight="1">
      <c r="A28" s="260"/>
      <c r="B28" s="68" t="s">
        <v>195</v>
      </c>
      <c r="C28" s="69">
        <f>ROUND(IF(C27&lt;8,8,C27)*2.895*1.05,0.1)</f>
        <v>92</v>
      </c>
      <c r="D28" s="69">
        <f aca="true" t="shared" si="2" ref="D28:I28">ROUND(IF(D27&lt;8,8,D27)*2.895*1.05,0.1)</f>
        <v>78</v>
      </c>
      <c r="E28" s="69">
        <f t="shared" si="2"/>
        <v>60</v>
      </c>
      <c r="F28" s="69">
        <f t="shared" si="2"/>
        <v>47</v>
      </c>
      <c r="G28" s="69">
        <f t="shared" si="2"/>
        <v>33</v>
      </c>
      <c r="H28" s="69">
        <f t="shared" si="2"/>
        <v>25</v>
      </c>
      <c r="I28" s="69">
        <f t="shared" si="2"/>
        <v>24</v>
      </c>
      <c r="J28" s="263"/>
      <c r="K28" s="63"/>
      <c r="L28" s="63"/>
      <c r="M28" s="63"/>
      <c r="N28" s="63"/>
      <c r="O28" s="63"/>
      <c r="P28" s="64"/>
      <c r="Q28" s="64"/>
      <c r="R28" s="75"/>
      <c r="S28" s="75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</row>
    <row r="29" spans="1:37" ht="19.5" customHeight="1">
      <c r="A29" s="261"/>
      <c r="B29" s="68" t="s">
        <v>196</v>
      </c>
      <c r="C29" s="71">
        <f>C28/2</f>
        <v>46</v>
      </c>
      <c r="D29" s="71">
        <f aca="true" t="shared" si="3" ref="D29:I29">D28/2</f>
        <v>39</v>
      </c>
      <c r="E29" s="71">
        <f t="shared" si="3"/>
        <v>30</v>
      </c>
      <c r="F29" s="71">
        <f t="shared" si="3"/>
        <v>23.5</v>
      </c>
      <c r="G29" s="71">
        <f t="shared" si="3"/>
        <v>16.5</v>
      </c>
      <c r="H29" s="71">
        <f t="shared" si="3"/>
        <v>12.5</v>
      </c>
      <c r="I29" s="71">
        <f t="shared" si="3"/>
        <v>12</v>
      </c>
      <c r="J29" s="264"/>
      <c r="K29" s="63"/>
      <c r="L29" s="63"/>
      <c r="M29" s="63"/>
      <c r="N29" s="63"/>
      <c r="O29" s="63"/>
      <c r="P29" s="64"/>
      <c r="Q29" s="64"/>
      <c r="R29" s="75"/>
      <c r="S29" s="75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</row>
    <row r="30" spans="1:37" ht="19.5" customHeight="1">
      <c r="A30" s="265">
        <v>8</v>
      </c>
      <c r="B30" s="65" t="s">
        <v>193</v>
      </c>
      <c r="C30" s="66">
        <f>J30+C27</f>
        <v>32.900000000000006</v>
      </c>
      <c r="D30" s="66">
        <f>J30+D27</f>
        <v>28.3</v>
      </c>
      <c r="E30" s="66">
        <f>J30+E27</f>
        <v>22.4</v>
      </c>
      <c r="F30" s="66">
        <f>J30+F27</f>
        <v>18.2</v>
      </c>
      <c r="G30" s="66">
        <f>J30+G27</f>
        <v>13.399999999999999</v>
      </c>
      <c r="H30" s="66">
        <f>J30+H27</f>
        <v>10.8</v>
      </c>
      <c r="I30" s="66">
        <f>J30+I27</f>
        <v>6.7</v>
      </c>
      <c r="J30" s="66">
        <v>2.7</v>
      </c>
      <c r="K30" s="262" t="s">
        <v>202</v>
      </c>
      <c r="L30" s="63"/>
      <c r="M30" s="63"/>
      <c r="N30" s="63"/>
      <c r="O30" s="63"/>
      <c r="P30" s="64"/>
      <c r="Q30" s="64"/>
      <c r="R30" s="75"/>
      <c r="S30" s="75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</row>
    <row r="31" spans="1:37" ht="19.5" customHeight="1">
      <c r="A31" s="266"/>
      <c r="B31" s="68" t="s">
        <v>195</v>
      </c>
      <c r="C31" s="69">
        <f aca="true" t="shared" si="4" ref="C31:J31">ROUND(IF(C30&lt;8,8,C30)*2.895*1.05,0.1)</f>
        <v>100</v>
      </c>
      <c r="D31" s="69">
        <f t="shared" si="4"/>
        <v>86</v>
      </c>
      <c r="E31" s="69">
        <f t="shared" si="4"/>
        <v>68</v>
      </c>
      <c r="F31" s="69">
        <f t="shared" si="4"/>
        <v>55</v>
      </c>
      <c r="G31" s="69">
        <f t="shared" si="4"/>
        <v>41</v>
      </c>
      <c r="H31" s="69">
        <f t="shared" si="4"/>
        <v>33</v>
      </c>
      <c r="I31" s="69">
        <f t="shared" si="4"/>
        <v>24</v>
      </c>
      <c r="J31" s="69">
        <f t="shared" si="4"/>
        <v>24</v>
      </c>
      <c r="K31" s="263"/>
      <c r="L31" s="63"/>
      <c r="M31" s="63"/>
      <c r="N31" s="63"/>
      <c r="O31" s="63"/>
      <c r="P31" s="64"/>
      <c r="Q31" s="64"/>
      <c r="R31" s="75"/>
      <c r="S31" s="75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</row>
    <row r="32" spans="1:37" ht="19.5" customHeight="1">
      <c r="A32" s="267"/>
      <c r="B32" s="68" t="s">
        <v>196</v>
      </c>
      <c r="C32" s="71">
        <f>C31/2</f>
        <v>50</v>
      </c>
      <c r="D32" s="71">
        <f aca="true" t="shared" si="5" ref="D32:J32">D31/2</f>
        <v>43</v>
      </c>
      <c r="E32" s="71">
        <f t="shared" si="5"/>
        <v>34</v>
      </c>
      <c r="F32" s="71">
        <f t="shared" si="5"/>
        <v>27.5</v>
      </c>
      <c r="G32" s="71">
        <f t="shared" si="5"/>
        <v>20.5</v>
      </c>
      <c r="H32" s="71">
        <f t="shared" si="5"/>
        <v>16.5</v>
      </c>
      <c r="I32" s="71">
        <f t="shared" si="5"/>
        <v>12</v>
      </c>
      <c r="J32" s="71">
        <f t="shared" si="5"/>
        <v>12</v>
      </c>
      <c r="K32" s="264"/>
      <c r="L32" s="63"/>
      <c r="M32" s="63"/>
      <c r="N32" s="63"/>
      <c r="O32" s="63"/>
      <c r="P32" s="64"/>
      <c r="Q32" s="64"/>
      <c r="R32" s="75"/>
      <c r="S32" s="75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</row>
    <row r="33" spans="1:37" ht="19.5" customHeight="1">
      <c r="A33" s="265">
        <v>9</v>
      </c>
      <c r="B33" s="65" t="s">
        <v>193</v>
      </c>
      <c r="C33" s="66">
        <f>K33+C30</f>
        <v>36.900000000000006</v>
      </c>
      <c r="D33" s="66">
        <f>K33+D30</f>
        <v>32.3</v>
      </c>
      <c r="E33" s="66">
        <f>K33+E30</f>
        <v>26.4</v>
      </c>
      <c r="F33" s="66">
        <f>K33+F30</f>
        <v>22.2</v>
      </c>
      <c r="G33" s="66">
        <f>K33+G30</f>
        <v>17.4</v>
      </c>
      <c r="H33" s="66">
        <f>K33+H30</f>
        <v>14.8</v>
      </c>
      <c r="I33" s="66">
        <f>K33+I30</f>
        <v>10.7</v>
      </c>
      <c r="J33" s="66">
        <f>K33+J30</f>
        <v>6.7</v>
      </c>
      <c r="K33" s="66">
        <v>4</v>
      </c>
      <c r="L33" s="262" t="s">
        <v>203</v>
      </c>
      <c r="M33" s="63"/>
      <c r="N33" s="63"/>
      <c r="O33" s="63"/>
      <c r="P33" s="64"/>
      <c r="Q33" s="64"/>
      <c r="R33" s="75"/>
      <c r="S33" s="75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</row>
    <row r="34" spans="1:37" ht="19.5" customHeight="1">
      <c r="A34" s="266"/>
      <c r="B34" s="68" t="s">
        <v>195</v>
      </c>
      <c r="C34" s="69">
        <f aca="true" t="shared" si="6" ref="C34:K34">ROUND(IF(C33&lt;8,8,C33)*2.895*1.05,0.1)</f>
        <v>112</v>
      </c>
      <c r="D34" s="69">
        <f t="shared" si="6"/>
        <v>98</v>
      </c>
      <c r="E34" s="69">
        <f t="shared" si="6"/>
        <v>80</v>
      </c>
      <c r="F34" s="69">
        <f t="shared" si="6"/>
        <v>67</v>
      </c>
      <c r="G34" s="69">
        <f t="shared" si="6"/>
        <v>53</v>
      </c>
      <c r="H34" s="69">
        <f t="shared" si="6"/>
        <v>45</v>
      </c>
      <c r="I34" s="69">
        <f t="shared" si="6"/>
        <v>33</v>
      </c>
      <c r="J34" s="69">
        <f t="shared" si="6"/>
        <v>24</v>
      </c>
      <c r="K34" s="69">
        <f t="shared" si="6"/>
        <v>24</v>
      </c>
      <c r="L34" s="263"/>
      <c r="M34" s="63"/>
      <c r="N34" s="63"/>
      <c r="O34" s="63"/>
      <c r="P34" s="64"/>
      <c r="Q34" s="64"/>
      <c r="R34" s="75"/>
      <c r="S34" s="75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</row>
    <row r="35" spans="1:37" ht="19.5" customHeight="1">
      <c r="A35" s="267"/>
      <c r="B35" s="68" t="s">
        <v>196</v>
      </c>
      <c r="C35" s="71">
        <f>C34/2</f>
        <v>56</v>
      </c>
      <c r="D35" s="71">
        <f aca="true" t="shared" si="7" ref="D35:K35">D34/2</f>
        <v>49</v>
      </c>
      <c r="E35" s="71">
        <f t="shared" si="7"/>
        <v>40</v>
      </c>
      <c r="F35" s="71">
        <f t="shared" si="7"/>
        <v>33.5</v>
      </c>
      <c r="G35" s="71">
        <f t="shared" si="7"/>
        <v>26.5</v>
      </c>
      <c r="H35" s="71">
        <f t="shared" si="7"/>
        <v>22.5</v>
      </c>
      <c r="I35" s="71">
        <f t="shared" si="7"/>
        <v>16.5</v>
      </c>
      <c r="J35" s="71">
        <f t="shared" si="7"/>
        <v>12</v>
      </c>
      <c r="K35" s="71">
        <f t="shared" si="7"/>
        <v>12</v>
      </c>
      <c r="L35" s="264"/>
      <c r="M35" s="63"/>
      <c r="N35" s="63"/>
      <c r="O35" s="63"/>
      <c r="P35" s="64"/>
      <c r="Q35" s="64"/>
      <c r="R35" s="75"/>
      <c r="S35" s="75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</row>
    <row r="36" spans="1:37" ht="19.5" customHeight="1">
      <c r="A36" s="265">
        <v>10</v>
      </c>
      <c r="B36" s="65" t="s">
        <v>193</v>
      </c>
      <c r="C36" s="66">
        <f>L36+C33</f>
        <v>39.10000000000001</v>
      </c>
      <c r="D36" s="66">
        <f>L36+D33</f>
        <v>34.5</v>
      </c>
      <c r="E36" s="66">
        <f>L36+E33</f>
        <v>28.599999999999998</v>
      </c>
      <c r="F36" s="66">
        <f>L36+F33</f>
        <v>24.4</v>
      </c>
      <c r="G36" s="66">
        <f>L36+G33</f>
        <v>19.599999999999998</v>
      </c>
      <c r="H36" s="66">
        <f>L36+H33</f>
        <v>17</v>
      </c>
      <c r="I36" s="66">
        <f>L36+I33</f>
        <v>12.899999999999999</v>
      </c>
      <c r="J36" s="66">
        <f>L36+J33</f>
        <v>8.9</v>
      </c>
      <c r="K36" s="66">
        <f>L36+K33</f>
        <v>6.2</v>
      </c>
      <c r="L36" s="66">
        <v>2.2</v>
      </c>
      <c r="M36" s="250" t="s">
        <v>204</v>
      </c>
      <c r="N36" s="63"/>
      <c r="O36" s="63"/>
      <c r="P36" s="64"/>
      <c r="Q36" s="64"/>
      <c r="R36" s="75"/>
      <c r="S36" s="75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</row>
    <row r="37" spans="1:37" ht="19.5" customHeight="1">
      <c r="A37" s="266"/>
      <c r="B37" s="68" t="s">
        <v>195</v>
      </c>
      <c r="C37" s="69">
        <f aca="true" t="shared" si="8" ref="C37:L37">ROUND(IF(C36&lt;8,8,C36)*2.895*1.05,0.1)</f>
        <v>119</v>
      </c>
      <c r="D37" s="69">
        <f t="shared" si="8"/>
        <v>105</v>
      </c>
      <c r="E37" s="69">
        <f t="shared" si="8"/>
        <v>87</v>
      </c>
      <c r="F37" s="69">
        <f t="shared" si="8"/>
        <v>74</v>
      </c>
      <c r="G37" s="69">
        <f t="shared" si="8"/>
        <v>60</v>
      </c>
      <c r="H37" s="69">
        <f t="shared" si="8"/>
        <v>52</v>
      </c>
      <c r="I37" s="69">
        <f t="shared" si="8"/>
        <v>39</v>
      </c>
      <c r="J37" s="69">
        <f t="shared" si="8"/>
        <v>27</v>
      </c>
      <c r="K37" s="69">
        <f t="shared" si="8"/>
        <v>24</v>
      </c>
      <c r="L37" s="69">
        <f t="shared" si="8"/>
        <v>24</v>
      </c>
      <c r="M37" s="257"/>
      <c r="N37" s="63"/>
      <c r="O37" s="63"/>
      <c r="P37" s="64"/>
      <c r="Q37" s="64"/>
      <c r="R37" s="75"/>
      <c r="S37" s="75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</row>
    <row r="38" spans="1:37" ht="19.5" customHeight="1">
      <c r="A38" s="267"/>
      <c r="B38" s="68" t="s">
        <v>196</v>
      </c>
      <c r="C38" s="71">
        <f>C37/2</f>
        <v>59.5</v>
      </c>
      <c r="D38" s="71">
        <f aca="true" t="shared" si="9" ref="D38:L38">D37/2</f>
        <v>52.5</v>
      </c>
      <c r="E38" s="71">
        <f t="shared" si="9"/>
        <v>43.5</v>
      </c>
      <c r="F38" s="71">
        <f t="shared" si="9"/>
        <v>37</v>
      </c>
      <c r="G38" s="71">
        <f t="shared" si="9"/>
        <v>30</v>
      </c>
      <c r="H38" s="71">
        <f t="shared" si="9"/>
        <v>26</v>
      </c>
      <c r="I38" s="71">
        <f t="shared" si="9"/>
        <v>19.5</v>
      </c>
      <c r="J38" s="71">
        <f t="shared" si="9"/>
        <v>13.5</v>
      </c>
      <c r="K38" s="71">
        <f t="shared" si="9"/>
        <v>12</v>
      </c>
      <c r="L38" s="71">
        <f t="shared" si="9"/>
        <v>12</v>
      </c>
      <c r="M38" s="251"/>
      <c r="N38" s="63"/>
      <c r="O38" s="63"/>
      <c r="P38" s="64"/>
      <c r="Q38" s="64"/>
      <c r="R38" s="75"/>
      <c r="S38" s="75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</row>
    <row r="39" spans="1:37" ht="19.5" customHeight="1">
      <c r="A39" s="265">
        <v>11</v>
      </c>
      <c r="B39" s="65" t="s">
        <v>193</v>
      </c>
      <c r="C39" s="66">
        <f>M39+C36</f>
        <v>42.00000000000001</v>
      </c>
      <c r="D39" s="66">
        <f>M39+D36</f>
        <v>37.4</v>
      </c>
      <c r="E39" s="66">
        <f>M39+E36</f>
        <v>31.499999999999996</v>
      </c>
      <c r="F39" s="66">
        <f>M39+F36</f>
        <v>27.299999999999997</v>
      </c>
      <c r="G39" s="66">
        <f>M39+G36</f>
        <v>22.499999999999996</v>
      </c>
      <c r="H39" s="66">
        <f>M39+H36</f>
        <v>19.9</v>
      </c>
      <c r="I39" s="66">
        <f>M39+I36</f>
        <v>15.799999999999999</v>
      </c>
      <c r="J39" s="66">
        <f>M39+J36</f>
        <v>11.8</v>
      </c>
      <c r="K39" s="66">
        <f>M39+K36</f>
        <v>9.1</v>
      </c>
      <c r="L39" s="66">
        <f>M39+L36</f>
        <v>5.1</v>
      </c>
      <c r="M39" s="66">
        <v>2.9</v>
      </c>
      <c r="N39" s="262" t="s">
        <v>205</v>
      </c>
      <c r="O39" s="67"/>
      <c r="P39" s="64"/>
      <c r="Q39" s="64"/>
      <c r="R39" s="75"/>
      <c r="S39" s="75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</row>
    <row r="40" spans="1:37" ht="19.5" customHeight="1">
      <c r="A40" s="266"/>
      <c r="B40" s="68" t="s">
        <v>195</v>
      </c>
      <c r="C40" s="69">
        <f aca="true" t="shared" si="10" ref="C40:M40">ROUND(IF(C39&lt;8,8,C39)*2.895*1.05,0.1)</f>
        <v>128</v>
      </c>
      <c r="D40" s="69">
        <f t="shared" si="10"/>
        <v>114</v>
      </c>
      <c r="E40" s="69">
        <f t="shared" si="10"/>
        <v>96</v>
      </c>
      <c r="F40" s="69">
        <f t="shared" si="10"/>
        <v>83</v>
      </c>
      <c r="G40" s="69">
        <f t="shared" si="10"/>
        <v>68</v>
      </c>
      <c r="H40" s="69">
        <f t="shared" si="10"/>
        <v>60</v>
      </c>
      <c r="I40" s="69">
        <f t="shared" si="10"/>
        <v>48</v>
      </c>
      <c r="J40" s="69">
        <f t="shared" si="10"/>
        <v>36</v>
      </c>
      <c r="K40" s="69">
        <f t="shared" si="10"/>
        <v>28</v>
      </c>
      <c r="L40" s="69">
        <f t="shared" si="10"/>
        <v>24</v>
      </c>
      <c r="M40" s="69">
        <f t="shared" si="10"/>
        <v>24</v>
      </c>
      <c r="N40" s="263"/>
      <c r="O40" s="67"/>
      <c r="P40" s="64"/>
      <c r="Q40" s="64"/>
      <c r="R40" s="75"/>
      <c r="S40" s="75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</row>
    <row r="41" spans="1:37" ht="19.5" customHeight="1">
      <c r="A41" s="267"/>
      <c r="B41" s="68" t="s">
        <v>196</v>
      </c>
      <c r="C41" s="71">
        <f>C40/2</f>
        <v>64</v>
      </c>
      <c r="D41" s="71">
        <f aca="true" t="shared" si="11" ref="D41:M41">D40/2</f>
        <v>57</v>
      </c>
      <c r="E41" s="71">
        <f t="shared" si="11"/>
        <v>48</v>
      </c>
      <c r="F41" s="71">
        <f t="shared" si="11"/>
        <v>41.5</v>
      </c>
      <c r="G41" s="71">
        <f t="shared" si="11"/>
        <v>34</v>
      </c>
      <c r="H41" s="71">
        <f t="shared" si="11"/>
        <v>30</v>
      </c>
      <c r="I41" s="71">
        <f t="shared" si="11"/>
        <v>24</v>
      </c>
      <c r="J41" s="71">
        <f t="shared" si="11"/>
        <v>18</v>
      </c>
      <c r="K41" s="71">
        <f t="shared" si="11"/>
        <v>14</v>
      </c>
      <c r="L41" s="71">
        <f t="shared" si="11"/>
        <v>12</v>
      </c>
      <c r="M41" s="71">
        <f t="shared" si="11"/>
        <v>12</v>
      </c>
      <c r="N41" s="264"/>
      <c r="O41" s="67"/>
      <c r="P41" s="64"/>
      <c r="Q41" s="64"/>
      <c r="R41" s="75"/>
      <c r="S41" s="75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</row>
    <row r="42" spans="1:37" ht="19.5" customHeight="1">
      <c r="A42" s="265">
        <v>12</v>
      </c>
      <c r="B42" s="65" t="s">
        <v>193</v>
      </c>
      <c r="C42" s="66">
        <f>N42+C39</f>
        <v>48.800000000000004</v>
      </c>
      <c r="D42" s="66">
        <f>N42+D39</f>
        <v>44.199999999999996</v>
      </c>
      <c r="E42" s="66">
        <f>N42+E39</f>
        <v>38.3</v>
      </c>
      <c r="F42" s="66">
        <f>N42+F39</f>
        <v>34.099999999999994</v>
      </c>
      <c r="G42" s="66">
        <f>N42+G39</f>
        <v>29.299999999999997</v>
      </c>
      <c r="H42" s="66">
        <f>N42+H39</f>
        <v>26.7</v>
      </c>
      <c r="I42" s="66">
        <f>N42+I39</f>
        <v>22.599999999999998</v>
      </c>
      <c r="J42" s="66">
        <f>N42+J39</f>
        <v>18.6</v>
      </c>
      <c r="K42" s="66">
        <f>N42+K39</f>
        <v>15.899999999999999</v>
      </c>
      <c r="L42" s="66">
        <f>N42+L39</f>
        <v>11.899999999999999</v>
      </c>
      <c r="M42" s="66">
        <f>N42+M39</f>
        <v>9.7</v>
      </c>
      <c r="N42" s="66">
        <v>6.8</v>
      </c>
      <c r="O42" s="262" t="s">
        <v>206</v>
      </c>
      <c r="P42" s="64"/>
      <c r="Q42" s="64"/>
      <c r="R42" s="75"/>
      <c r="S42" s="75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</row>
    <row r="43" spans="1:37" ht="19.5" customHeight="1">
      <c r="A43" s="266"/>
      <c r="B43" s="68" t="s">
        <v>195</v>
      </c>
      <c r="C43" s="69">
        <f aca="true" t="shared" si="12" ref="C43:N43">ROUND(IF(C42&lt;8,8,C42)*2.895*1.05,0.1)</f>
        <v>148</v>
      </c>
      <c r="D43" s="69">
        <f t="shared" si="12"/>
        <v>134</v>
      </c>
      <c r="E43" s="69">
        <f t="shared" si="12"/>
        <v>116</v>
      </c>
      <c r="F43" s="69">
        <f t="shared" si="12"/>
        <v>104</v>
      </c>
      <c r="G43" s="69">
        <f t="shared" si="12"/>
        <v>89</v>
      </c>
      <c r="H43" s="69">
        <f t="shared" si="12"/>
        <v>81</v>
      </c>
      <c r="I43" s="69">
        <f t="shared" si="12"/>
        <v>69</v>
      </c>
      <c r="J43" s="69">
        <f t="shared" si="12"/>
        <v>57</v>
      </c>
      <c r="K43" s="69">
        <f t="shared" si="12"/>
        <v>48</v>
      </c>
      <c r="L43" s="69">
        <f t="shared" si="12"/>
        <v>36</v>
      </c>
      <c r="M43" s="69">
        <f t="shared" si="12"/>
        <v>29</v>
      </c>
      <c r="N43" s="69">
        <f t="shared" si="12"/>
        <v>24</v>
      </c>
      <c r="O43" s="263"/>
      <c r="P43" s="64"/>
      <c r="Q43" s="64"/>
      <c r="R43" s="75"/>
      <c r="S43" s="75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</row>
    <row r="44" spans="1:37" ht="19.5" customHeight="1">
      <c r="A44" s="267"/>
      <c r="B44" s="68" t="s">
        <v>196</v>
      </c>
      <c r="C44" s="71">
        <f>C43/2</f>
        <v>74</v>
      </c>
      <c r="D44" s="71">
        <f aca="true" t="shared" si="13" ref="D44:N44">D43/2</f>
        <v>67</v>
      </c>
      <c r="E44" s="71">
        <f t="shared" si="13"/>
        <v>58</v>
      </c>
      <c r="F44" s="71">
        <f t="shared" si="13"/>
        <v>52</v>
      </c>
      <c r="G44" s="71">
        <f t="shared" si="13"/>
        <v>44.5</v>
      </c>
      <c r="H44" s="71">
        <f t="shared" si="13"/>
        <v>40.5</v>
      </c>
      <c r="I44" s="71">
        <f t="shared" si="13"/>
        <v>34.5</v>
      </c>
      <c r="J44" s="71">
        <f t="shared" si="13"/>
        <v>28.5</v>
      </c>
      <c r="K44" s="71">
        <f t="shared" si="13"/>
        <v>24</v>
      </c>
      <c r="L44" s="71">
        <f t="shared" si="13"/>
        <v>18</v>
      </c>
      <c r="M44" s="71">
        <f t="shared" si="13"/>
        <v>14.5</v>
      </c>
      <c r="N44" s="71">
        <f t="shared" si="13"/>
        <v>12</v>
      </c>
      <c r="O44" s="264"/>
      <c r="P44" s="64"/>
      <c r="Q44" s="64"/>
      <c r="R44" s="75"/>
      <c r="S44" s="75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</row>
    <row r="45" spans="1:37" ht="19.5" customHeight="1">
      <c r="A45" s="268">
        <v>13</v>
      </c>
      <c r="B45" s="65" t="s">
        <v>193</v>
      </c>
      <c r="C45" s="66">
        <f>O45+C42</f>
        <v>57.2</v>
      </c>
      <c r="D45" s="66">
        <f>O45+D42</f>
        <v>52.599999999999994</v>
      </c>
      <c r="E45" s="66">
        <f>O45+E42</f>
        <v>46.699999999999996</v>
      </c>
      <c r="F45" s="66">
        <f>O45+F42</f>
        <v>42.49999999999999</v>
      </c>
      <c r="G45" s="66">
        <f>O45+G42</f>
        <v>37.699999999999996</v>
      </c>
      <c r="H45" s="66">
        <f>O45+H42</f>
        <v>35.1</v>
      </c>
      <c r="I45" s="66">
        <f>O45+I42</f>
        <v>31</v>
      </c>
      <c r="J45" s="66">
        <f>O45+J42</f>
        <v>27</v>
      </c>
      <c r="K45" s="66">
        <f>O45+K42</f>
        <v>24.299999999999997</v>
      </c>
      <c r="L45" s="66">
        <f>O45+L42</f>
        <v>20.299999999999997</v>
      </c>
      <c r="M45" s="66">
        <f>O45+M42</f>
        <v>18.1</v>
      </c>
      <c r="N45" s="66">
        <f>O45+N42</f>
        <v>15.2</v>
      </c>
      <c r="O45" s="76">
        <v>8.4</v>
      </c>
      <c r="P45" s="262" t="s">
        <v>207</v>
      </c>
      <c r="Q45" s="64"/>
      <c r="R45" s="75"/>
      <c r="S45" s="75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</row>
    <row r="46" spans="1:37" ht="19.5" customHeight="1">
      <c r="A46" s="269"/>
      <c r="B46" s="68" t="s">
        <v>195</v>
      </c>
      <c r="C46" s="69">
        <f aca="true" t="shared" si="14" ref="C46:O46">ROUND(IF(C45&lt;8,8,C45)*2.895*1.05,0.1)</f>
        <v>174</v>
      </c>
      <c r="D46" s="69">
        <f t="shared" si="14"/>
        <v>160</v>
      </c>
      <c r="E46" s="69">
        <f t="shared" si="14"/>
        <v>142</v>
      </c>
      <c r="F46" s="69">
        <f t="shared" si="14"/>
        <v>129</v>
      </c>
      <c r="G46" s="69">
        <f t="shared" si="14"/>
        <v>115</v>
      </c>
      <c r="H46" s="69">
        <f t="shared" si="14"/>
        <v>107</v>
      </c>
      <c r="I46" s="69">
        <f t="shared" si="14"/>
        <v>94</v>
      </c>
      <c r="J46" s="69">
        <f t="shared" si="14"/>
        <v>82</v>
      </c>
      <c r="K46" s="69">
        <f t="shared" si="14"/>
        <v>74</v>
      </c>
      <c r="L46" s="69">
        <f t="shared" si="14"/>
        <v>62</v>
      </c>
      <c r="M46" s="69">
        <f t="shared" si="14"/>
        <v>55</v>
      </c>
      <c r="N46" s="69">
        <f t="shared" si="14"/>
        <v>46</v>
      </c>
      <c r="O46" s="69">
        <f t="shared" si="14"/>
        <v>26</v>
      </c>
      <c r="P46" s="263"/>
      <c r="Q46" s="64"/>
      <c r="R46" s="75"/>
      <c r="S46" s="75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</row>
    <row r="47" spans="1:37" ht="19.5" customHeight="1">
      <c r="A47" s="270"/>
      <c r="B47" s="68" t="s">
        <v>196</v>
      </c>
      <c r="C47" s="71">
        <f>C46/2</f>
        <v>87</v>
      </c>
      <c r="D47" s="71">
        <f aca="true" t="shared" si="15" ref="D47:O47">D46/2</f>
        <v>80</v>
      </c>
      <c r="E47" s="71">
        <f t="shared" si="15"/>
        <v>71</v>
      </c>
      <c r="F47" s="71">
        <f t="shared" si="15"/>
        <v>64.5</v>
      </c>
      <c r="G47" s="71">
        <f t="shared" si="15"/>
        <v>57.5</v>
      </c>
      <c r="H47" s="71">
        <f t="shared" si="15"/>
        <v>53.5</v>
      </c>
      <c r="I47" s="71">
        <f t="shared" si="15"/>
        <v>47</v>
      </c>
      <c r="J47" s="71">
        <f t="shared" si="15"/>
        <v>41</v>
      </c>
      <c r="K47" s="71">
        <f t="shared" si="15"/>
        <v>37</v>
      </c>
      <c r="L47" s="71">
        <f t="shared" si="15"/>
        <v>31</v>
      </c>
      <c r="M47" s="71">
        <f t="shared" si="15"/>
        <v>27.5</v>
      </c>
      <c r="N47" s="71">
        <f t="shared" si="15"/>
        <v>23</v>
      </c>
      <c r="O47" s="71">
        <f t="shared" si="15"/>
        <v>13</v>
      </c>
      <c r="P47" s="264"/>
      <c r="Q47" s="64"/>
      <c r="R47" s="75"/>
      <c r="S47" s="75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</row>
    <row r="48" spans="1:37" ht="19.5" customHeight="1">
      <c r="A48" s="268">
        <v>14</v>
      </c>
      <c r="B48" s="65" t="s">
        <v>193</v>
      </c>
      <c r="C48" s="66">
        <f>P48+C45</f>
        <v>60.300000000000004</v>
      </c>
      <c r="D48" s="66">
        <f>P48+D45</f>
        <v>55.699999999999996</v>
      </c>
      <c r="E48" s="66">
        <f>P48+E45</f>
        <v>49.8</v>
      </c>
      <c r="F48" s="66">
        <f>P48+F45</f>
        <v>45.599999999999994</v>
      </c>
      <c r="G48" s="66">
        <f>P48+G45</f>
        <v>40.8</v>
      </c>
      <c r="H48" s="66">
        <f>P48+H45</f>
        <v>38.2</v>
      </c>
      <c r="I48" s="66">
        <f>P48+I45</f>
        <v>34.1</v>
      </c>
      <c r="J48" s="66">
        <f>P48+J45</f>
        <v>30.1</v>
      </c>
      <c r="K48" s="66">
        <f>P48+K45</f>
        <v>27.4</v>
      </c>
      <c r="L48" s="66">
        <f>P48+L45</f>
        <v>23.4</v>
      </c>
      <c r="M48" s="66">
        <f>P48+M45</f>
        <v>21.200000000000003</v>
      </c>
      <c r="N48" s="66">
        <f>P48+N45</f>
        <v>18.3</v>
      </c>
      <c r="O48" s="66">
        <f>P48+O45</f>
        <v>11.5</v>
      </c>
      <c r="P48" s="76">
        <v>3.1</v>
      </c>
      <c r="Q48" s="262" t="s">
        <v>208</v>
      </c>
      <c r="R48" s="75"/>
      <c r="S48" s="75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</row>
    <row r="49" spans="1:37" ht="19.5" customHeight="1">
      <c r="A49" s="269"/>
      <c r="B49" s="68" t="s">
        <v>195</v>
      </c>
      <c r="C49" s="69">
        <f aca="true" t="shared" si="16" ref="C49:P49">ROUND(IF(C48&lt;8,8,C48)*2.895*1.05,0.1)</f>
        <v>183</v>
      </c>
      <c r="D49" s="69">
        <f t="shared" si="16"/>
        <v>169</v>
      </c>
      <c r="E49" s="69">
        <f t="shared" si="16"/>
        <v>151</v>
      </c>
      <c r="F49" s="69">
        <f t="shared" si="16"/>
        <v>139</v>
      </c>
      <c r="G49" s="69">
        <f t="shared" si="16"/>
        <v>124</v>
      </c>
      <c r="H49" s="69">
        <f t="shared" si="16"/>
        <v>116</v>
      </c>
      <c r="I49" s="69">
        <f t="shared" si="16"/>
        <v>104</v>
      </c>
      <c r="J49" s="69">
        <f t="shared" si="16"/>
        <v>91</v>
      </c>
      <c r="K49" s="69">
        <f t="shared" si="16"/>
        <v>83</v>
      </c>
      <c r="L49" s="69">
        <f t="shared" si="16"/>
        <v>71</v>
      </c>
      <c r="M49" s="69">
        <f t="shared" si="16"/>
        <v>64</v>
      </c>
      <c r="N49" s="69">
        <f t="shared" si="16"/>
        <v>56</v>
      </c>
      <c r="O49" s="69">
        <f t="shared" si="16"/>
        <v>35</v>
      </c>
      <c r="P49" s="69">
        <f t="shared" si="16"/>
        <v>24</v>
      </c>
      <c r="Q49" s="263"/>
      <c r="R49" s="64"/>
      <c r="S49" s="64"/>
      <c r="T49" s="60"/>
      <c r="U49" s="60"/>
      <c r="V49" s="60"/>
      <c r="W49" s="60"/>
      <c r="X49" s="60"/>
      <c r="Y49" s="60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</row>
    <row r="50" spans="1:37" ht="19.5" customHeight="1">
      <c r="A50" s="270"/>
      <c r="B50" s="68" t="s">
        <v>196</v>
      </c>
      <c r="C50" s="71">
        <f>C49/2</f>
        <v>91.5</v>
      </c>
      <c r="D50" s="71">
        <f aca="true" t="shared" si="17" ref="D50:P50">D49/2</f>
        <v>84.5</v>
      </c>
      <c r="E50" s="71">
        <f t="shared" si="17"/>
        <v>75.5</v>
      </c>
      <c r="F50" s="71">
        <f t="shared" si="17"/>
        <v>69.5</v>
      </c>
      <c r="G50" s="71">
        <f t="shared" si="17"/>
        <v>62</v>
      </c>
      <c r="H50" s="71">
        <f t="shared" si="17"/>
        <v>58</v>
      </c>
      <c r="I50" s="71">
        <f t="shared" si="17"/>
        <v>52</v>
      </c>
      <c r="J50" s="71">
        <f t="shared" si="17"/>
        <v>45.5</v>
      </c>
      <c r="K50" s="71">
        <f t="shared" si="17"/>
        <v>41.5</v>
      </c>
      <c r="L50" s="71">
        <f t="shared" si="17"/>
        <v>35.5</v>
      </c>
      <c r="M50" s="71">
        <f t="shared" si="17"/>
        <v>32</v>
      </c>
      <c r="N50" s="71">
        <f t="shared" si="17"/>
        <v>28</v>
      </c>
      <c r="O50" s="71">
        <f t="shared" si="17"/>
        <v>17.5</v>
      </c>
      <c r="P50" s="71">
        <f t="shared" si="17"/>
        <v>12</v>
      </c>
      <c r="Q50" s="264"/>
      <c r="R50" s="64"/>
      <c r="S50" s="64"/>
      <c r="T50" s="60"/>
      <c r="U50" s="60"/>
      <c r="V50" s="60"/>
      <c r="W50" s="60"/>
      <c r="X50" s="60"/>
      <c r="Y50" s="60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</row>
    <row r="51" spans="1:37" ht="19.5" customHeight="1">
      <c r="A51" s="268">
        <v>15</v>
      </c>
      <c r="B51" s="65" t="s">
        <v>193</v>
      </c>
      <c r="C51" s="66">
        <f>Q51+C48</f>
        <v>66.9</v>
      </c>
      <c r="D51" s="66">
        <f>Q51+D48</f>
        <v>62.3</v>
      </c>
      <c r="E51" s="66">
        <f>Q51+E48</f>
        <v>56.4</v>
      </c>
      <c r="F51" s="66">
        <f>Q51+F48</f>
        <v>52.199999999999996</v>
      </c>
      <c r="G51" s="66">
        <f>Q51+G48</f>
        <v>47.4</v>
      </c>
      <c r="H51" s="66">
        <f>Q51+H48</f>
        <v>44.800000000000004</v>
      </c>
      <c r="I51" s="66">
        <f>Q51+I48</f>
        <v>40.7</v>
      </c>
      <c r="J51" s="66">
        <f>Q51+J48</f>
        <v>36.7</v>
      </c>
      <c r="K51" s="66">
        <f>Q51+K48</f>
        <v>34</v>
      </c>
      <c r="L51" s="66">
        <f>Q51+L48</f>
        <v>30</v>
      </c>
      <c r="M51" s="66">
        <f>Q51+M48</f>
        <v>27.800000000000004</v>
      </c>
      <c r="N51" s="66">
        <f>Q51+N48</f>
        <v>24.9</v>
      </c>
      <c r="O51" s="66">
        <f>Q51+O48</f>
        <v>18.1</v>
      </c>
      <c r="P51" s="66">
        <f>Q51+P48</f>
        <v>9.7</v>
      </c>
      <c r="Q51" s="76">
        <v>6.6</v>
      </c>
      <c r="R51" s="262" t="s">
        <v>209</v>
      </c>
      <c r="S51" s="64"/>
      <c r="T51" s="60"/>
      <c r="U51" s="60"/>
      <c r="V51" s="60"/>
      <c r="W51" s="60"/>
      <c r="X51" s="60"/>
      <c r="Y51" s="60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</row>
    <row r="52" spans="1:37" ht="19.5" customHeight="1">
      <c r="A52" s="269"/>
      <c r="B52" s="68" t="s">
        <v>195</v>
      </c>
      <c r="C52" s="69">
        <f aca="true" t="shared" si="18" ref="C52:Q52">ROUND(IF(C51&lt;8,8,C51)*2.895*1.05,0.1)</f>
        <v>203</v>
      </c>
      <c r="D52" s="69">
        <f t="shared" si="18"/>
        <v>189</v>
      </c>
      <c r="E52" s="69">
        <f t="shared" si="18"/>
        <v>171</v>
      </c>
      <c r="F52" s="69">
        <f t="shared" si="18"/>
        <v>159</v>
      </c>
      <c r="G52" s="69">
        <f t="shared" si="18"/>
        <v>144</v>
      </c>
      <c r="H52" s="69">
        <f t="shared" si="18"/>
        <v>136</v>
      </c>
      <c r="I52" s="69">
        <f t="shared" si="18"/>
        <v>124</v>
      </c>
      <c r="J52" s="69">
        <f t="shared" si="18"/>
        <v>112</v>
      </c>
      <c r="K52" s="69">
        <f t="shared" si="18"/>
        <v>103</v>
      </c>
      <c r="L52" s="69">
        <f t="shared" si="18"/>
        <v>91</v>
      </c>
      <c r="M52" s="69">
        <f t="shared" si="18"/>
        <v>85</v>
      </c>
      <c r="N52" s="69">
        <f t="shared" si="18"/>
        <v>76</v>
      </c>
      <c r="O52" s="69">
        <f t="shared" si="18"/>
        <v>55</v>
      </c>
      <c r="P52" s="69">
        <f t="shared" si="18"/>
        <v>29</v>
      </c>
      <c r="Q52" s="69">
        <f t="shared" si="18"/>
        <v>24</v>
      </c>
      <c r="R52" s="263"/>
      <c r="S52" s="64"/>
      <c r="T52" s="60"/>
      <c r="U52" s="60"/>
      <c r="V52" s="60"/>
      <c r="W52" s="60"/>
      <c r="X52" s="60"/>
      <c r="Y52" s="60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</row>
    <row r="53" spans="1:37" ht="19.5" customHeight="1">
      <c r="A53" s="270"/>
      <c r="B53" s="68" t="s">
        <v>196</v>
      </c>
      <c r="C53" s="71">
        <f>C52/2</f>
        <v>101.5</v>
      </c>
      <c r="D53" s="71">
        <f aca="true" t="shared" si="19" ref="D53:Q53">D52/2</f>
        <v>94.5</v>
      </c>
      <c r="E53" s="71">
        <f t="shared" si="19"/>
        <v>85.5</v>
      </c>
      <c r="F53" s="71">
        <f t="shared" si="19"/>
        <v>79.5</v>
      </c>
      <c r="G53" s="71">
        <f t="shared" si="19"/>
        <v>72</v>
      </c>
      <c r="H53" s="71">
        <f t="shared" si="19"/>
        <v>68</v>
      </c>
      <c r="I53" s="71">
        <f t="shared" si="19"/>
        <v>62</v>
      </c>
      <c r="J53" s="71">
        <f t="shared" si="19"/>
        <v>56</v>
      </c>
      <c r="K53" s="71">
        <f t="shared" si="19"/>
        <v>51.5</v>
      </c>
      <c r="L53" s="71">
        <f t="shared" si="19"/>
        <v>45.5</v>
      </c>
      <c r="M53" s="71">
        <f t="shared" si="19"/>
        <v>42.5</v>
      </c>
      <c r="N53" s="71">
        <f t="shared" si="19"/>
        <v>38</v>
      </c>
      <c r="O53" s="71">
        <f t="shared" si="19"/>
        <v>27.5</v>
      </c>
      <c r="P53" s="71">
        <f t="shared" si="19"/>
        <v>14.5</v>
      </c>
      <c r="Q53" s="71">
        <f t="shared" si="19"/>
        <v>12</v>
      </c>
      <c r="R53" s="264"/>
      <c r="S53" s="64"/>
      <c r="T53" s="60"/>
      <c r="U53" s="60"/>
      <c r="V53" s="60"/>
      <c r="W53" s="60"/>
      <c r="X53" s="60"/>
      <c r="Y53" s="60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</row>
    <row r="54" spans="1:37" ht="19.5" customHeight="1">
      <c r="A54" s="268">
        <v>16</v>
      </c>
      <c r="B54" s="65" t="s">
        <v>193</v>
      </c>
      <c r="C54" s="66">
        <f>R54+C51</f>
        <v>69.9</v>
      </c>
      <c r="D54" s="66">
        <f>R54+D51</f>
        <v>65.3</v>
      </c>
      <c r="E54" s="66">
        <f>R54+E51</f>
        <v>59.4</v>
      </c>
      <c r="F54" s="66">
        <f>R54+F51</f>
        <v>55.199999999999996</v>
      </c>
      <c r="G54" s="66">
        <f>R54+G51</f>
        <v>50.4</v>
      </c>
      <c r="H54" s="66">
        <f>R54+H51</f>
        <v>47.800000000000004</v>
      </c>
      <c r="I54" s="66">
        <f>R54+I51</f>
        <v>43.7</v>
      </c>
      <c r="J54" s="66">
        <f>R54+J51</f>
        <v>39.7</v>
      </c>
      <c r="K54" s="66">
        <f>R54+K51</f>
        <v>37</v>
      </c>
      <c r="L54" s="66">
        <f>R54+L51</f>
        <v>33</v>
      </c>
      <c r="M54" s="66">
        <f>R54+M51</f>
        <v>30.800000000000004</v>
      </c>
      <c r="N54" s="66">
        <f>R54+N51</f>
        <v>27.9</v>
      </c>
      <c r="O54" s="66">
        <f>R54+O51</f>
        <v>21.1</v>
      </c>
      <c r="P54" s="66">
        <f>R54+P51</f>
        <v>12.7</v>
      </c>
      <c r="Q54" s="66">
        <f>R54+Q51</f>
        <v>9.6</v>
      </c>
      <c r="R54" s="77">
        <v>3</v>
      </c>
      <c r="S54" s="262" t="s">
        <v>210</v>
      </c>
      <c r="T54" s="60"/>
      <c r="U54" s="60"/>
      <c r="V54" s="60"/>
      <c r="W54" s="60"/>
      <c r="X54" s="60"/>
      <c r="Y54" s="60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</row>
    <row r="55" spans="1:37" ht="19.5" customHeight="1">
      <c r="A55" s="269"/>
      <c r="B55" s="68" t="s">
        <v>195</v>
      </c>
      <c r="C55" s="78">
        <f aca="true" t="shared" si="20" ref="C55:R55">ROUND(IF(C54&lt;8,8,C54)*2.895*1.05,0.1)</f>
        <v>212</v>
      </c>
      <c r="D55" s="69">
        <f t="shared" si="20"/>
        <v>198</v>
      </c>
      <c r="E55" s="69">
        <f t="shared" si="20"/>
        <v>181</v>
      </c>
      <c r="F55" s="69">
        <f t="shared" si="20"/>
        <v>168</v>
      </c>
      <c r="G55" s="69">
        <f t="shared" si="20"/>
        <v>153</v>
      </c>
      <c r="H55" s="69">
        <f t="shared" si="20"/>
        <v>145</v>
      </c>
      <c r="I55" s="69">
        <f t="shared" si="20"/>
        <v>133</v>
      </c>
      <c r="J55" s="69">
        <f t="shared" si="20"/>
        <v>121</v>
      </c>
      <c r="K55" s="69">
        <f t="shared" si="20"/>
        <v>112</v>
      </c>
      <c r="L55" s="69">
        <f t="shared" si="20"/>
        <v>100</v>
      </c>
      <c r="M55" s="69">
        <f t="shared" si="20"/>
        <v>94</v>
      </c>
      <c r="N55" s="69">
        <f t="shared" si="20"/>
        <v>85</v>
      </c>
      <c r="O55" s="69">
        <f t="shared" si="20"/>
        <v>64</v>
      </c>
      <c r="P55" s="69">
        <f t="shared" si="20"/>
        <v>39</v>
      </c>
      <c r="Q55" s="69">
        <f t="shared" si="20"/>
        <v>29</v>
      </c>
      <c r="R55" s="69">
        <f t="shared" si="20"/>
        <v>24</v>
      </c>
      <c r="S55" s="263"/>
      <c r="T55" s="60"/>
      <c r="U55" s="60"/>
      <c r="V55" s="60"/>
      <c r="W55" s="60"/>
      <c r="X55" s="60"/>
      <c r="Y55" s="60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</row>
    <row r="56" spans="1:19" ht="19.5" customHeight="1">
      <c r="A56" s="270"/>
      <c r="B56" s="68" t="s">
        <v>196</v>
      </c>
      <c r="C56" s="71">
        <f>C55/2</f>
        <v>106</v>
      </c>
      <c r="D56" s="71">
        <f aca="true" t="shared" si="21" ref="D56:R56">D55/2</f>
        <v>99</v>
      </c>
      <c r="E56" s="71">
        <f t="shared" si="21"/>
        <v>90.5</v>
      </c>
      <c r="F56" s="71">
        <f t="shared" si="21"/>
        <v>84</v>
      </c>
      <c r="G56" s="71">
        <f t="shared" si="21"/>
        <v>76.5</v>
      </c>
      <c r="H56" s="71">
        <f t="shared" si="21"/>
        <v>72.5</v>
      </c>
      <c r="I56" s="71">
        <f t="shared" si="21"/>
        <v>66.5</v>
      </c>
      <c r="J56" s="71">
        <f t="shared" si="21"/>
        <v>60.5</v>
      </c>
      <c r="K56" s="71">
        <f t="shared" si="21"/>
        <v>56</v>
      </c>
      <c r="L56" s="71">
        <f t="shared" si="21"/>
        <v>50</v>
      </c>
      <c r="M56" s="71">
        <f t="shared" si="21"/>
        <v>47</v>
      </c>
      <c r="N56" s="71">
        <f t="shared" si="21"/>
        <v>42.5</v>
      </c>
      <c r="O56" s="71">
        <f t="shared" si="21"/>
        <v>32</v>
      </c>
      <c r="P56" s="71">
        <f t="shared" si="21"/>
        <v>19.5</v>
      </c>
      <c r="Q56" s="71">
        <f t="shared" si="21"/>
        <v>14.5</v>
      </c>
      <c r="R56" s="71">
        <f t="shared" si="21"/>
        <v>12</v>
      </c>
      <c r="S56" s="264"/>
    </row>
    <row r="57" spans="17:18" ht="15.75" customHeight="1">
      <c r="Q57" s="271" t="s">
        <v>211</v>
      </c>
      <c r="R57" s="271"/>
    </row>
    <row r="58" ht="15.75" customHeight="1"/>
    <row r="59" ht="15.75" customHeight="1"/>
    <row r="60" ht="15.75" customHeight="1"/>
    <row r="63" spans="2:19" s="58" customFormat="1" ht="19.5" customHeight="1">
      <c r="B63" s="245" t="s">
        <v>212</v>
      </c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</row>
    <row r="64" spans="2:19" s="58" customFormat="1" ht="19.5" customHeight="1"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</row>
    <row r="65" spans="2:19" s="58" customFormat="1" ht="19.5" customHeight="1">
      <c r="B65" s="246" t="s">
        <v>213</v>
      </c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</row>
    <row r="66" spans="2:19" s="58" customFormat="1" ht="19.5" customHeight="1"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</row>
    <row r="67" spans="6:12" ht="19.5">
      <c r="F67" s="247" t="s">
        <v>214</v>
      </c>
      <c r="G67" s="247"/>
      <c r="H67" s="247"/>
      <c r="I67" s="247"/>
      <c r="J67" s="247"/>
      <c r="K67" s="247"/>
      <c r="L67" s="247"/>
    </row>
    <row r="68" spans="1:37" ht="15.75" customHeight="1">
      <c r="A68" s="60"/>
      <c r="B68" s="60"/>
      <c r="C68" s="60"/>
      <c r="D68" s="60"/>
      <c r="E68" s="60"/>
      <c r="F68" s="247"/>
      <c r="G68" s="247"/>
      <c r="H68" s="247"/>
      <c r="I68" s="247"/>
      <c r="J68" s="247"/>
      <c r="K68" s="247"/>
      <c r="L68" s="247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0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</row>
    <row r="69" spans="1:37" ht="19.5" customHeight="1">
      <c r="A69" s="248" t="s">
        <v>215</v>
      </c>
      <c r="B69" s="250" t="s">
        <v>216</v>
      </c>
      <c r="C69" s="252" t="s">
        <v>217</v>
      </c>
      <c r="D69" s="63"/>
      <c r="E69" s="63"/>
      <c r="F69" s="63"/>
      <c r="G69" s="64"/>
      <c r="T69" s="61"/>
      <c r="U69" s="61"/>
      <c r="V69" s="58"/>
      <c r="W69" s="58"/>
      <c r="X69" s="61"/>
      <c r="Y69" s="61"/>
      <c r="Z69" s="60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</row>
    <row r="70" spans="1:37" ht="21" customHeight="1">
      <c r="A70" s="249"/>
      <c r="B70" s="251"/>
      <c r="C70" s="253"/>
      <c r="D70" s="63"/>
      <c r="E70" s="63"/>
      <c r="F70" s="63"/>
      <c r="G70" s="64"/>
      <c r="T70" s="61"/>
      <c r="U70" s="61"/>
      <c r="V70" s="58"/>
      <c r="W70" s="58"/>
      <c r="X70" s="61"/>
      <c r="Y70" s="61"/>
      <c r="Z70" s="60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</row>
    <row r="71" spans="1:37" ht="19.5" customHeight="1">
      <c r="A71" s="254">
        <v>1</v>
      </c>
      <c r="B71" s="65" t="s">
        <v>193</v>
      </c>
      <c r="C71" s="66">
        <v>4.6</v>
      </c>
      <c r="D71" s="250" t="s">
        <v>218</v>
      </c>
      <c r="E71" s="67"/>
      <c r="F71" s="63"/>
      <c r="G71" s="64"/>
      <c r="T71" s="61"/>
      <c r="U71" s="61"/>
      <c r="V71" s="58"/>
      <c r="W71" s="58"/>
      <c r="X71" s="58"/>
      <c r="Y71" s="58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</row>
    <row r="72" spans="1:37" ht="19.5" customHeight="1">
      <c r="A72" s="255"/>
      <c r="B72" s="68" t="s">
        <v>195</v>
      </c>
      <c r="C72" s="79">
        <f>C10*0.87842</f>
        <v>21.082079999999998</v>
      </c>
      <c r="D72" s="257"/>
      <c r="E72" s="67"/>
      <c r="F72" s="63"/>
      <c r="G72" s="64"/>
      <c r="T72" s="70"/>
      <c r="U72" s="70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</row>
    <row r="73" spans="1:37" ht="19.5" customHeight="1">
      <c r="A73" s="256"/>
      <c r="B73" s="68" t="s">
        <v>196</v>
      </c>
      <c r="C73" s="71">
        <f>C72/2</f>
        <v>10.541039999999999</v>
      </c>
      <c r="D73" s="251"/>
      <c r="E73" s="72"/>
      <c r="F73" s="63"/>
      <c r="G73" s="64"/>
      <c r="T73" s="70"/>
      <c r="U73" s="70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</row>
    <row r="74" spans="1:37" ht="19.5" customHeight="1">
      <c r="A74" s="254">
        <v>2</v>
      </c>
      <c r="B74" s="65" t="s">
        <v>193</v>
      </c>
      <c r="C74" s="66">
        <f>D74+C71</f>
        <v>10.5</v>
      </c>
      <c r="D74" s="66">
        <v>5.9</v>
      </c>
      <c r="E74" s="250" t="s">
        <v>194</v>
      </c>
      <c r="F74" s="63"/>
      <c r="G74" s="64"/>
      <c r="T74" s="70"/>
      <c r="U74" s="70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</row>
    <row r="75" spans="1:37" ht="19.5" customHeight="1">
      <c r="A75" s="255"/>
      <c r="B75" s="68" t="s">
        <v>195</v>
      </c>
      <c r="C75" s="79">
        <f>C13*0.87842</f>
        <v>28.10944</v>
      </c>
      <c r="D75" s="79">
        <f>D13*0.87842</f>
        <v>21.082079999999998</v>
      </c>
      <c r="E75" s="257"/>
      <c r="F75" s="63"/>
      <c r="G75" s="64"/>
      <c r="T75" s="61"/>
      <c r="U75" s="61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</row>
    <row r="76" spans="1:37" ht="19.5" customHeight="1">
      <c r="A76" s="256"/>
      <c r="B76" s="68" t="s">
        <v>196</v>
      </c>
      <c r="C76" s="71">
        <f>C75/2</f>
        <v>14.05472</v>
      </c>
      <c r="D76" s="71">
        <f>D75/2</f>
        <v>10.541039999999999</v>
      </c>
      <c r="E76" s="251"/>
      <c r="F76" s="63"/>
      <c r="G76" s="64"/>
      <c r="T76" s="61"/>
      <c r="U76" s="61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</row>
    <row r="77" spans="1:37" ht="19.5" customHeight="1">
      <c r="A77" s="254">
        <v>3</v>
      </c>
      <c r="B77" s="65" t="s">
        <v>193</v>
      </c>
      <c r="C77" s="66">
        <f>E77+C74</f>
        <v>14.7</v>
      </c>
      <c r="D77" s="66">
        <f>E77+D74</f>
        <v>10.100000000000001</v>
      </c>
      <c r="E77" s="66">
        <v>4.2</v>
      </c>
      <c r="F77" s="258" t="s">
        <v>197</v>
      </c>
      <c r="G77" s="64"/>
      <c r="T77" s="61"/>
      <c r="U77" s="61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</row>
    <row r="78" spans="1:37" ht="19.5" customHeight="1">
      <c r="A78" s="255"/>
      <c r="B78" s="68" t="s">
        <v>195</v>
      </c>
      <c r="C78" s="79">
        <f>C16*0.87842</f>
        <v>39.5289</v>
      </c>
      <c r="D78" s="79">
        <f>D16*0.87842</f>
        <v>27.23102</v>
      </c>
      <c r="E78" s="79">
        <f>E16*0.87842</f>
        <v>21.082079999999998</v>
      </c>
      <c r="F78" s="258"/>
      <c r="G78" s="64"/>
      <c r="H78" s="64"/>
      <c r="I78" s="64"/>
      <c r="J78" s="64"/>
      <c r="K78" s="64"/>
      <c r="L78" s="73"/>
      <c r="M78" s="73"/>
      <c r="N78" s="73"/>
      <c r="O78" s="73"/>
      <c r="P78" s="73"/>
      <c r="Q78" s="73"/>
      <c r="R78" s="73"/>
      <c r="S78" s="73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</row>
    <row r="79" spans="1:37" ht="19.5" customHeight="1">
      <c r="A79" s="256"/>
      <c r="B79" s="68" t="s">
        <v>196</v>
      </c>
      <c r="C79" s="71">
        <f>C78/2</f>
        <v>19.76445</v>
      </c>
      <c r="D79" s="71">
        <f>D78/2</f>
        <v>13.61551</v>
      </c>
      <c r="E79" s="71">
        <f>E78/2</f>
        <v>10.541039999999999</v>
      </c>
      <c r="F79" s="258"/>
      <c r="G79" s="64"/>
      <c r="H79" s="64"/>
      <c r="I79" s="64"/>
      <c r="J79" s="64"/>
      <c r="K79" s="64"/>
      <c r="L79" s="73"/>
      <c r="M79" s="73"/>
      <c r="N79" s="73"/>
      <c r="O79" s="73"/>
      <c r="P79" s="73"/>
      <c r="Q79" s="73"/>
      <c r="R79" s="73"/>
      <c r="S79" s="73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</row>
    <row r="80" spans="1:37" ht="19.5" customHeight="1">
      <c r="A80" s="259">
        <v>4</v>
      </c>
      <c r="B80" s="65" t="s">
        <v>193</v>
      </c>
      <c r="C80" s="66">
        <f>F80+C77</f>
        <v>19.5</v>
      </c>
      <c r="D80" s="66">
        <f>F80+D77</f>
        <v>14.900000000000002</v>
      </c>
      <c r="E80" s="66">
        <f>F80+E77</f>
        <v>9</v>
      </c>
      <c r="F80" s="66">
        <v>4.8</v>
      </c>
      <c r="G80" s="262" t="s">
        <v>198</v>
      </c>
      <c r="H80" s="63"/>
      <c r="I80" s="63"/>
      <c r="J80" s="74"/>
      <c r="K80" s="74"/>
      <c r="L80" s="74"/>
      <c r="M80" s="74"/>
      <c r="N80" s="74"/>
      <c r="O80" s="74"/>
      <c r="P80" s="73"/>
      <c r="Q80" s="73"/>
      <c r="R80" s="73"/>
      <c r="S80" s="73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</row>
    <row r="81" spans="1:37" ht="19.5" customHeight="1">
      <c r="A81" s="260"/>
      <c r="B81" s="68" t="s">
        <v>195</v>
      </c>
      <c r="C81" s="79">
        <f>C19*0.87842</f>
        <v>51.82678</v>
      </c>
      <c r="D81" s="79">
        <f>D19*0.87842</f>
        <v>39.5289</v>
      </c>
      <c r="E81" s="79">
        <f>E19*0.87842</f>
        <v>23.71734</v>
      </c>
      <c r="F81" s="79">
        <f>F19*0.87842</f>
        <v>21.082079999999998</v>
      </c>
      <c r="G81" s="263"/>
      <c r="H81" s="63"/>
      <c r="I81" s="63"/>
      <c r="J81" s="74"/>
      <c r="K81" s="74"/>
      <c r="L81" s="74"/>
      <c r="M81" s="74"/>
      <c r="N81" s="74"/>
      <c r="O81" s="74"/>
      <c r="P81" s="73"/>
      <c r="Q81" s="73"/>
      <c r="R81" s="73"/>
      <c r="S81" s="73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</row>
    <row r="82" spans="1:37" ht="19.5" customHeight="1">
      <c r="A82" s="261"/>
      <c r="B82" s="68" t="s">
        <v>196</v>
      </c>
      <c r="C82" s="71">
        <f>C81/2</f>
        <v>25.91339</v>
      </c>
      <c r="D82" s="71">
        <f>D81/2</f>
        <v>19.76445</v>
      </c>
      <c r="E82" s="71">
        <f>E81/2</f>
        <v>11.85867</v>
      </c>
      <c r="F82" s="71">
        <f>F81/2</f>
        <v>10.541039999999999</v>
      </c>
      <c r="G82" s="264"/>
      <c r="H82" s="63"/>
      <c r="I82" s="63"/>
      <c r="J82" s="74"/>
      <c r="K82" s="74"/>
      <c r="L82" s="74"/>
      <c r="M82" s="74"/>
      <c r="N82" s="74"/>
      <c r="O82" s="74"/>
      <c r="P82" s="73"/>
      <c r="Q82" s="73"/>
      <c r="R82" s="73"/>
      <c r="S82" s="73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</row>
    <row r="83" spans="1:37" ht="19.5" customHeight="1">
      <c r="A83" s="259">
        <v>5</v>
      </c>
      <c r="B83" s="65" t="s">
        <v>193</v>
      </c>
      <c r="C83" s="66">
        <f>G83+C80</f>
        <v>22.1</v>
      </c>
      <c r="D83" s="66">
        <f>G83+D80</f>
        <v>17.500000000000004</v>
      </c>
      <c r="E83" s="66">
        <f>G83+E80</f>
        <v>11.6</v>
      </c>
      <c r="F83" s="66">
        <f>G83+F80</f>
        <v>7.4</v>
      </c>
      <c r="G83" s="66">
        <v>2.6</v>
      </c>
      <c r="H83" s="262" t="s">
        <v>199</v>
      </c>
      <c r="I83" s="63"/>
      <c r="J83" s="74"/>
      <c r="K83" s="74"/>
      <c r="L83" s="74"/>
      <c r="M83" s="74"/>
      <c r="N83" s="74"/>
      <c r="O83" s="74"/>
      <c r="P83" s="73"/>
      <c r="Q83" s="73"/>
      <c r="R83" s="73"/>
      <c r="S83" s="73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</row>
    <row r="84" spans="1:37" ht="19.5" customHeight="1">
      <c r="A84" s="260"/>
      <c r="B84" s="68" t="s">
        <v>195</v>
      </c>
      <c r="C84" s="79">
        <f>C22*0.87842</f>
        <v>58.85414</v>
      </c>
      <c r="D84" s="79">
        <f>D22*0.87842</f>
        <v>46.55626</v>
      </c>
      <c r="E84" s="79">
        <f>E22*0.87842</f>
        <v>30.744699999999998</v>
      </c>
      <c r="F84" s="79">
        <f>F22*0.87842</f>
        <v>21.082079999999998</v>
      </c>
      <c r="G84" s="79">
        <f>G22*0.87842</f>
        <v>21.082079999999998</v>
      </c>
      <c r="H84" s="263"/>
      <c r="I84" s="63"/>
      <c r="J84" s="63"/>
      <c r="K84" s="63"/>
      <c r="L84" s="63"/>
      <c r="M84" s="63"/>
      <c r="N84" s="74"/>
      <c r="O84" s="74"/>
      <c r="P84" s="73"/>
      <c r="Q84" s="73"/>
      <c r="R84" s="73"/>
      <c r="S84" s="73"/>
      <c r="Z84" s="60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</row>
    <row r="85" spans="1:37" ht="19.5" customHeight="1">
      <c r="A85" s="261"/>
      <c r="B85" s="68" t="s">
        <v>196</v>
      </c>
      <c r="C85" s="71">
        <f>C84/2</f>
        <v>29.42707</v>
      </c>
      <c r="D85" s="71">
        <f>D84/2</f>
        <v>23.27813</v>
      </c>
      <c r="E85" s="71">
        <f>E84/2</f>
        <v>15.372349999999999</v>
      </c>
      <c r="F85" s="71">
        <f>F84/2</f>
        <v>10.541039999999999</v>
      </c>
      <c r="G85" s="71">
        <f>G84/2</f>
        <v>10.541039999999999</v>
      </c>
      <c r="H85" s="264"/>
      <c r="I85" s="63"/>
      <c r="J85" s="63"/>
      <c r="K85" s="63"/>
      <c r="L85" s="63"/>
      <c r="M85" s="63"/>
      <c r="N85" s="74"/>
      <c r="O85" s="74"/>
      <c r="P85" s="73"/>
      <c r="Q85" s="73"/>
      <c r="R85" s="73"/>
      <c r="S85" s="73"/>
      <c r="Z85" s="60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</row>
    <row r="86" spans="1:37" ht="19.5" customHeight="1">
      <c r="A86" s="259">
        <v>6</v>
      </c>
      <c r="B86" s="65" t="s">
        <v>193</v>
      </c>
      <c r="C86" s="66">
        <f>H86+C83</f>
        <v>26.200000000000003</v>
      </c>
      <c r="D86" s="66">
        <f>H86+D83</f>
        <v>21.6</v>
      </c>
      <c r="E86" s="66">
        <f>H86+E83</f>
        <v>15.7</v>
      </c>
      <c r="F86" s="66">
        <f>H86+F83</f>
        <v>11.5</v>
      </c>
      <c r="G86" s="66">
        <f>H86+G83</f>
        <v>6.699999999999999</v>
      </c>
      <c r="H86" s="66">
        <v>4.1</v>
      </c>
      <c r="I86" s="262" t="s">
        <v>200</v>
      </c>
      <c r="J86" s="63"/>
      <c r="K86" s="63"/>
      <c r="L86" s="63"/>
      <c r="M86" s="63"/>
      <c r="N86" s="74"/>
      <c r="O86" s="74"/>
      <c r="P86" s="73"/>
      <c r="Q86" s="73"/>
      <c r="R86" s="73"/>
      <c r="S86" s="73"/>
      <c r="Z86" s="60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</row>
    <row r="87" spans="1:37" ht="19.5" customHeight="1">
      <c r="A87" s="260"/>
      <c r="B87" s="68" t="s">
        <v>195</v>
      </c>
      <c r="C87" s="79">
        <f aca="true" t="shared" si="22" ref="C87:H87">C25*0.87842</f>
        <v>70.2736</v>
      </c>
      <c r="D87" s="79">
        <f t="shared" si="22"/>
        <v>57.975719999999995</v>
      </c>
      <c r="E87" s="79">
        <f t="shared" si="22"/>
        <v>42.164159999999995</v>
      </c>
      <c r="F87" s="79">
        <f t="shared" si="22"/>
        <v>30.744699999999998</v>
      </c>
      <c r="G87" s="79">
        <f t="shared" si="22"/>
        <v>21.082079999999998</v>
      </c>
      <c r="H87" s="79">
        <f t="shared" si="22"/>
        <v>21.082079999999998</v>
      </c>
      <c r="I87" s="263"/>
      <c r="J87" s="63"/>
      <c r="K87" s="63"/>
      <c r="L87" s="63"/>
      <c r="M87" s="63"/>
      <c r="N87" s="74"/>
      <c r="O87" s="74"/>
      <c r="P87" s="73"/>
      <c r="Q87" s="73"/>
      <c r="R87" s="73"/>
      <c r="S87" s="73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</row>
    <row r="88" spans="1:37" ht="19.5" customHeight="1">
      <c r="A88" s="261"/>
      <c r="B88" s="68" t="s">
        <v>196</v>
      </c>
      <c r="C88" s="71">
        <f aca="true" t="shared" si="23" ref="C88:H88">C87/2</f>
        <v>35.1368</v>
      </c>
      <c r="D88" s="71">
        <f t="shared" si="23"/>
        <v>28.987859999999998</v>
      </c>
      <c r="E88" s="71">
        <f t="shared" si="23"/>
        <v>21.082079999999998</v>
      </c>
      <c r="F88" s="71">
        <f t="shared" si="23"/>
        <v>15.372349999999999</v>
      </c>
      <c r="G88" s="71">
        <f t="shared" si="23"/>
        <v>10.541039999999999</v>
      </c>
      <c r="H88" s="71">
        <f t="shared" si="23"/>
        <v>10.541039999999999</v>
      </c>
      <c r="I88" s="264"/>
      <c r="J88" s="63"/>
      <c r="K88" s="63"/>
      <c r="L88" s="63"/>
      <c r="M88" s="63"/>
      <c r="N88" s="63"/>
      <c r="O88" s="63"/>
      <c r="P88" s="64"/>
      <c r="Q88" s="64"/>
      <c r="R88" s="75"/>
      <c r="S88" s="75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</row>
    <row r="89" spans="1:37" ht="19.5" customHeight="1">
      <c r="A89" s="259">
        <v>7</v>
      </c>
      <c r="B89" s="65" t="s">
        <v>193</v>
      </c>
      <c r="C89" s="66">
        <f>I89+C86</f>
        <v>30.200000000000003</v>
      </c>
      <c r="D89" s="66">
        <f>I89+D86</f>
        <v>25.6</v>
      </c>
      <c r="E89" s="66">
        <f>I89+E86</f>
        <v>19.7</v>
      </c>
      <c r="F89" s="66">
        <f>I89+F86</f>
        <v>15.5</v>
      </c>
      <c r="G89" s="66">
        <f>I89+G86</f>
        <v>10.7</v>
      </c>
      <c r="H89" s="66">
        <f>I89+H86</f>
        <v>8.1</v>
      </c>
      <c r="I89" s="66">
        <v>4</v>
      </c>
      <c r="J89" s="262" t="s">
        <v>201</v>
      </c>
      <c r="K89" s="63"/>
      <c r="L89" s="63"/>
      <c r="M89" s="63"/>
      <c r="N89" s="63"/>
      <c r="O89" s="63"/>
      <c r="P89" s="64"/>
      <c r="Q89" s="64"/>
      <c r="R89" s="75"/>
      <c r="S89" s="75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</row>
    <row r="90" spans="1:37" ht="19.5" customHeight="1">
      <c r="A90" s="260"/>
      <c r="B90" s="68" t="s">
        <v>195</v>
      </c>
      <c r="C90" s="79">
        <f aca="true" t="shared" si="24" ref="C90:I90">C28*0.87842</f>
        <v>80.81464</v>
      </c>
      <c r="D90" s="79">
        <f t="shared" si="24"/>
        <v>68.51676</v>
      </c>
      <c r="E90" s="79">
        <f t="shared" si="24"/>
        <v>52.7052</v>
      </c>
      <c r="F90" s="79">
        <f t="shared" si="24"/>
        <v>41.28574</v>
      </c>
      <c r="G90" s="79">
        <f t="shared" si="24"/>
        <v>28.987859999999998</v>
      </c>
      <c r="H90" s="79">
        <f t="shared" si="24"/>
        <v>21.9605</v>
      </c>
      <c r="I90" s="79">
        <f t="shared" si="24"/>
        <v>21.082079999999998</v>
      </c>
      <c r="J90" s="263"/>
      <c r="K90" s="63"/>
      <c r="L90" s="63"/>
      <c r="M90" s="63"/>
      <c r="N90" s="63"/>
      <c r="O90" s="63"/>
      <c r="P90" s="64"/>
      <c r="Q90" s="64"/>
      <c r="R90" s="75"/>
      <c r="S90" s="75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</row>
    <row r="91" spans="1:37" ht="19.5" customHeight="1">
      <c r="A91" s="261"/>
      <c r="B91" s="68" t="s">
        <v>196</v>
      </c>
      <c r="C91" s="71">
        <f aca="true" t="shared" si="25" ref="C91:I91">C90/2</f>
        <v>40.40732</v>
      </c>
      <c r="D91" s="71">
        <f t="shared" si="25"/>
        <v>34.25838</v>
      </c>
      <c r="E91" s="71">
        <f t="shared" si="25"/>
        <v>26.3526</v>
      </c>
      <c r="F91" s="71">
        <f t="shared" si="25"/>
        <v>20.64287</v>
      </c>
      <c r="G91" s="71">
        <f t="shared" si="25"/>
        <v>14.493929999999999</v>
      </c>
      <c r="H91" s="71">
        <f t="shared" si="25"/>
        <v>10.98025</v>
      </c>
      <c r="I91" s="71">
        <f t="shared" si="25"/>
        <v>10.541039999999999</v>
      </c>
      <c r="J91" s="264"/>
      <c r="K91" s="63"/>
      <c r="L91" s="63"/>
      <c r="M91" s="63"/>
      <c r="N91" s="63"/>
      <c r="O91" s="63"/>
      <c r="P91" s="64"/>
      <c r="Q91" s="64"/>
      <c r="R91" s="75"/>
      <c r="S91" s="75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</row>
    <row r="92" spans="1:37" ht="19.5" customHeight="1">
      <c r="A92" s="265">
        <v>8</v>
      </c>
      <c r="B92" s="65" t="s">
        <v>219</v>
      </c>
      <c r="C92" s="66">
        <f>J92+C89</f>
        <v>32.900000000000006</v>
      </c>
      <c r="D92" s="66">
        <f>J92+D89</f>
        <v>28.3</v>
      </c>
      <c r="E92" s="66">
        <f>J92+E89</f>
        <v>22.4</v>
      </c>
      <c r="F92" s="66">
        <f>J92+F89</f>
        <v>18.2</v>
      </c>
      <c r="G92" s="66">
        <f>J92+G89</f>
        <v>13.399999999999999</v>
      </c>
      <c r="H92" s="66">
        <f>J92+H89</f>
        <v>10.8</v>
      </c>
      <c r="I92" s="66">
        <f>J92+I89</f>
        <v>6.7</v>
      </c>
      <c r="J92" s="66">
        <v>2.7</v>
      </c>
      <c r="K92" s="262" t="s">
        <v>220</v>
      </c>
      <c r="L92" s="63"/>
      <c r="M92" s="63"/>
      <c r="N92" s="63"/>
      <c r="O92" s="63"/>
      <c r="P92" s="64"/>
      <c r="Q92" s="64"/>
      <c r="R92" s="75"/>
      <c r="S92" s="75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</row>
    <row r="93" spans="1:37" ht="19.5" customHeight="1">
      <c r="A93" s="266"/>
      <c r="B93" s="68" t="s">
        <v>221</v>
      </c>
      <c r="C93" s="79">
        <f aca="true" t="shared" si="26" ref="C93:J93">C31*0.87842</f>
        <v>87.842</v>
      </c>
      <c r="D93" s="79">
        <f t="shared" si="26"/>
        <v>75.54411999999999</v>
      </c>
      <c r="E93" s="79">
        <f t="shared" si="26"/>
        <v>59.73256</v>
      </c>
      <c r="F93" s="79">
        <f t="shared" si="26"/>
        <v>48.3131</v>
      </c>
      <c r="G93" s="79">
        <f t="shared" si="26"/>
        <v>36.01522</v>
      </c>
      <c r="H93" s="79">
        <f t="shared" si="26"/>
        <v>28.987859999999998</v>
      </c>
      <c r="I93" s="79">
        <f t="shared" si="26"/>
        <v>21.082079999999998</v>
      </c>
      <c r="J93" s="79">
        <f t="shared" si="26"/>
        <v>21.082079999999998</v>
      </c>
      <c r="K93" s="263"/>
      <c r="L93" s="63"/>
      <c r="M93" s="63"/>
      <c r="N93" s="63"/>
      <c r="O93" s="63"/>
      <c r="P93" s="64"/>
      <c r="Q93" s="64"/>
      <c r="R93" s="75"/>
      <c r="S93" s="75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</row>
    <row r="94" spans="1:37" ht="19.5" customHeight="1">
      <c r="A94" s="267"/>
      <c r="B94" s="68" t="s">
        <v>222</v>
      </c>
      <c r="C94" s="71">
        <f aca="true" t="shared" si="27" ref="C94:J94">C93/2</f>
        <v>43.921</v>
      </c>
      <c r="D94" s="71">
        <f t="shared" si="27"/>
        <v>37.772059999999996</v>
      </c>
      <c r="E94" s="71">
        <f t="shared" si="27"/>
        <v>29.86628</v>
      </c>
      <c r="F94" s="71">
        <f t="shared" si="27"/>
        <v>24.15655</v>
      </c>
      <c r="G94" s="71">
        <f t="shared" si="27"/>
        <v>18.00761</v>
      </c>
      <c r="H94" s="71">
        <f t="shared" si="27"/>
        <v>14.493929999999999</v>
      </c>
      <c r="I94" s="71">
        <f t="shared" si="27"/>
        <v>10.541039999999999</v>
      </c>
      <c r="J94" s="71">
        <f t="shared" si="27"/>
        <v>10.541039999999999</v>
      </c>
      <c r="K94" s="264"/>
      <c r="L94" s="63"/>
      <c r="M94" s="63"/>
      <c r="N94" s="63"/>
      <c r="O94" s="63"/>
      <c r="P94" s="64"/>
      <c r="Q94" s="64"/>
      <c r="R94" s="75"/>
      <c r="S94" s="75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</row>
    <row r="95" spans="1:37" ht="19.5" customHeight="1">
      <c r="A95" s="265">
        <v>9</v>
      </c>
      <c r="B95" s="65" t="s">
        <v>193</v>
      </c>
      <c r="C95" s="66">
        <f>K95+C92</f>
        <v>36.900000000000006</v>
      </c>
      <c r="D95" s="66">
        <f>K95+D92</f>
        <v>32.3</v>
      </c>
      <c r="E95" s="66">
        <f>K95+E92</f>
        <v>26.4</v>
      </c>
      <c r="F95" s="66">
        <f>K95+F92</f>
        <v>22.2</v>
      </c>
      <c r="G95" s="66">
        <f>K95+G92</f>
        <v>17.4</v>
      </c>
      <c r="H95" s="66">
        <f>K95+H92</f>
        <v>14.8</v>
      </c>
      <c r="I95" s="66">
        <f>K95+I92</f>
        <v>10.7</v>
      </c>
      <c r="J95" s="66">
        <f>K95+J92</f>
        <v>6.7</v>
      </c>
      <c r="K95" s="66">
        <v>4</v>
      </c>
      <c r="L95" s="262" t="s">
        <v>203</v>
      </c>
      <c r="M95" s="63"/>
      <c r="N95" s="63"/>
      <c r="O95" s="63"/>
      <c r="P95" s="64"/>
      <c r="Q95" s="64"/>
      <c r="R95" s="75"/>
      <c r="S95" s="75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</row>
    <row r="96" spans="1:37" ht="19.5" customHeight="1">
      <c r="A96" s="266"/>
      <c r="B96" s="68" t="s">
        <v>195</v>
      </c>
      <c r="C96" s="79">
        <f aca="true" t="shared" si="28" ref="C96:K96">C34*0.87842</f>
        <v>98.38304</v>
      </c>
      <c r="D96" s="79">
        <f t="shared" si="28"/>
        <v>86.08516</v>
      </c>
      <c r="E96" s="79">
        <f t="shared" si="28"/>
        <v>70.2736</v>
      </c>
      <c r="F96" s="79">
        <f t="shared" si="28"/>
        <v>58.85414</v>
      </c>
      <c r="G96" s="79">
        <f t="shared" si="28"/>
        <v>46.55626</v>
      </c>
      <c r="H96" s="79">
        <f t="shared" si="28"/>
        <v>39.5289</v>
      </c>
      <c r="I96" s="79">
        <f t="shared" si="28"/>
        <v>28.987859999999998</v>
      </c>
      <c r="J96" s="79">
        <f t="shared" si="28"/>
        <v>21.082079999999998</v>
      </c>
      <c r="K96" s="79">
        <f t="shared" si="28"/>
        <v>21.082079999999998</v>
      </c>
      <c r="L96" s="263"/>
      <c r="M96" s="63"/>
      <c r="N96" s="63"/>
      <c r="O96" s="63"/>
      <c r="P96" s="64"/>
      <c r="Q96" s="64"/>
      <c r="R96" s="75"/>
      <c r="S96" s="75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</row>
    <row r="97" spans="1:37" ht="19.5" customHeight="1">
      <c r="A97" s="267"/>
      <c r="B97" s="68" t="s">
        <v>196</v>
      </c>
      <c r="C97" s="71">
        <f aca="true" t="shared" si="29" ref="C97:K97">C96/2</f>
        <v>49.19152</v>
      </c>
      <c r="D97" s="71">
        <f t="shared" si="29"/>
        <v>43.04258</v>
      </c>
      <c r="E97" s="71">
        <f t="shared" si="29"/>
        <v>35.1368</v>
      </c>
      <c r="F97" s="71">
        <f t="shared" si="29"/>
        <v>29.42707</v>
      </c>
      <c r="G97" s="71">
        <f t="shared" si="29"/>
        <v>23.27813</v>
      </c>
      <c r="H97" s="71">
        <f t="shared" si="29"/>
        <v>19.76445</v>
      </c>
      <c r="I97" s="71">
        <f t="shared" si="29"/>
        <v>14.493929999999999</v>
      </c>
      <c r="J97" s="71">
        <f t="shared" si="29"/>
        <v>10.541039999999999</v>
      </c>
      <c r="K97" s="71">
        <f t="shared" si="29"/>
        <v>10.541039999999999</v>
      </c>
      <c r="L97" s="264"/>
      <c r="M97" s="63"/>
      <c r="N97" s="63"/>
      <c r="O97" s="63"/>
      <c r="P97" s="64"/>
      <c r="Q97" s="64"/>
      <c r="R97" s="75"/>
      <c r="S97" s="75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</row>
    <row r="98" spans="1:37" ht="19.5" customHeight="1">
      <c r="A98" s="265">
        <v>10</v>
      </c>
      <c r="B98" s="65" t="s">
        <v>193</v>
      </c>
      <c r="C98" s="66">
        <f>L98+C95</f>
        <v>39.10000000000001</v>
      </c>
      <c r="D98" s="66">
        <f>L98+D95</f>
        <v>34.5</v>
      </c>
      <c r="E98" s="66">
        <f>L98+E95</f>
        <v>28.599999999999998</v>
      </c>
      <c r="F98" s="66">
        <f>L98+F95</f>
        <v>24.4</v>
      </c>
      <c r="G98" s="66">
        <f>L98+G95</f>
        <v>19.599999999999998</v>
      </c>
      <c r="H98" s="66">
        <f>L98+H95</f>
        <v>17</v>
      </c>
      <c r="I98" s="66">
        <f>L98+I95</f>
        <v>12.899999999999999</v>
      </c>
      <c r="J98" s="66">
        <f>L98+J95</f>
        <v>8.9</v>
      </c>
      <c r="K98" s="66">
        <f>L98+K95</f>
        <v>6.2</v>
      </c>
      <c r="L98" s="66">
        <v>2.2</v>
      </c>
      <c r="M98" s="250" t="s">
        <v>204</v>
      </c>
      <c r="N98" s="63"/>
      <c r="O98" s="63"/>
      <c r="P98" s="64"/>
      <c r="Q98" s="64"/>
      <c r="R98" s="75"/>
      <c r="S98" s="75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</row>
    <row r="99" spans="1:37" ht="19.5" customHeight="1">
      <c r="A99" s="266"/>
      <c r="B99" s="68" t="s">
        <v>195</v>
      </c>
      <c r="C99" s="79">
        <f aca="true" t="shared" si="30" ref="C99:L99">C37*0.87842</f>
        <v>104.53198</v>
      </c>
      <c r="D99" s="79">
        <f t="shared" si="30"/>
        <v>92.2341</v>
      </c>
      <c r="E99" s="79">
        <f t="shared" si="30"/>
        <v>76.42254</v>
      </c>
      <c r="F99" s="79">
        <f t="shared" si="30"/>
        <v>65.00308</v>
      </c>
      <c r="G99" s="79">
        <f t="shared" si="30"/>
        <v>52.7052</v>
      </c>
      <c r="H99" s="79">
        <f t="shared" si="30"/>
        <v>45.677839999999996</v>
      </c>
      <c r="I99" s="79">
        <f t="shared" si="30"/>
        <v>34.25838</v>
      </c>
      <c r="J99" s="79">
        <f t="shared" si="30"/>
        <v>23.71734</v>
      </c>
      <c r="K99" s="79">
        <f t="shared" si="30"/>
        <v>21.082079999999998</v>
      </c>
      <c r="L99" s="79">
        <f t="shared" si="30"/>
        <v>21.082079999999998</v>
      </c>
      <c r="M99" s="257"/>
      <c r="N99" s="63"/>
      <c r="O99" s="63"/>
      <c r="P99" s="64"/>
      <c r="Q99" s="64"/>
      <c r="R99" s="75"/>
      <c r="S99" s="75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</row>
    <row r="100" spans="1:37" ht="19.5" customHeight="1">
      <c r="A100" s="267"/>
      <c r="B100" s="68" t="s">
        <v>196</v>
      </c>
      <c r="C100" s="71">
        <f aca="true" t="shared" si="31" ref="C100:L100">C99/2</f>
        <v>52.26599</v>
      </c>
      <c r="D100" s="71">
        <f t="shared" si="31"/>
        <v>46.11705</v>
      </c>
      <c r="E100" s="71">
        <f t="shared" si="31"/>
        <v>38.21127</v>
      </c>
      <c r="F100" s="71">
        <f t="shared" si="31"/>
        <v>32.50154</v>
      </c>
      <c r="G100" s="71">
        <f t="shared" si="31"/>
        <v>26.3526</v>
      </c>
      <c r="H100" s="71">
        <f t="shared" si="31"/>
        <v>22.838919999999998</v>
      </c>
      <c r="I100" s="71">
        <f t="shared" si="31"/>
        <v>17.12919</v>
      </c>
      <c r="J100" s="71">
        <f t="shared" si="31"/>
        <v>11.85867</v>
      </c>
      <c r="K100" s="71">
        <f t="shared" si="31"/>
        <v>10.541039999999999</v>
      </c>
      <c r="L100" s="71">
        <f t="shared" si="31"/>
        <v>10.541039999999999</v>
      </c>
      <c r="M100" s="251"/>
      <c r="N100" s="63"/>
      <c r="O100" s="63"/>
      <c r="P100" s="64"/>
      <c r="Q100" s="64"/>
      <c r="R100" s="75"/>
      <c r="S100" s="75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</row>
    <row r="101" spans="1:37" ht="19.5" customHeight="1">
      <c r="A101" s="265">
        <v>11</v>
      </c>
      <c r="B101" s="65" t="s">
        <v>193</v>
      </c>
      <c r="C101" s="66">
        <f>M101+C98</f>
        <v>42.00000000000001</v>
      </c>
      <c r="D101" s="66">
        <f>M101+D98</f>
        <v>37.4</v>
      </c>
      <c r="E101" s="66">
        <f>M101+E98</f>
        <v>31.499999999999996</v>
      </c>
      <c r="F101" s="66">
        <f>M101+F98</f>
        <v>27.299999999999997</v>
      </c>
      <c r="G101" s="66">
        <f>M101+G98</f>
        <v>22.499999999999996</v>
      </c>
      <c r="H101" s="66">
        <f>M101+H98</f>
        <v>19.9</v>
      </c>
      <c r="I101" s="66">
        <f>M101+I98</f>
        <v>15.799999999999999</v>
      </c>
      <c r="J101" s="66">
        <f>M101+J98</f>
        <v>11.8</v>
      </c>
      <c r="K101" s="66">
        <f>M101+K98</f>
        <v>9.1</v>
      </c>
      <c r="L101" s="66">
        <f>M101+L98</f>
        <v>5.1</v>
      </c>
      <c r="M101" s="66">
        <v>2.9</v>
      </c>
      <c r="N101" s="262" t="s">
        <v>205</v>
      </c>
      <c r="O101" s="67"/>
      <c r="P101" s="64"/>
      <c r="Q101" s="64"/>
      <c r="R101" s="75"/>
      <c r="S101" s="75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</row>
    <row r="102" spans="1:37" ht="19.5" customHeight="1">
      <c r="A102" s="266"/>
      <c r="B102" s="68" t="s">
        <v>195</v>
      </c>
      <c r="C102" s="79">
        <f aca="true" t="shared" si="32" ref="C102:M102">C40*0.87842</f>
        <v>112.43776</v>
      </c>
      <c r="D102" s="79">
        <f t="shared" si="32"/>
        <v>100.13987999999999</v>
      </c>
      <c r="E102" s="79">
        <f t="shared" si="32"/>
        <v>84.32831999999999</v>
      </c>
      <c r="F102" s="79">
        <f t="shared" si="32"/>
        <v>72.90886</v>
      </c>
      <c r="G102" s="79">
        <f t="shared" si="32"/>
        <v>59.73256</v>
      </c>
      <c r="H102" s="79">
        <f t="shared" si="32"/>
        <v>52.7052</v>
      </c>
      <c r="I102" s="79">
        <f t="shared" si="32"/>
        <v>42.164159999999995</v>
      </c>
      <c r="J102" s="79">
        <f t="shared" si="32"/>
        <v>31.62312</v>
      </c>
      <c r="K102" s="79">
        <f t="shared" si="32"/>
        <v>24.59576</v>
      </c>
      <c r="L102" s="79">
        <f t="shared" si="32"/>
        <v>21.082079999999998</v>
      </c>
      <c r="M102" s="79">
        <f t="shared" si="32"/>
        <v>21.082079999999998</v>
      </c>
      <c r="N102" s="263"/>
      <c r="O102" s="67"/>
      <c r="P102" s="64"/>
      <c r="Q102" s="64"/>
      <c r="R102" s="75"/>
      <c r="S102" s="75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</row>
    <row r="103" spans="1:37" ht="19.5" customHeight="1">
      <c r="A103" s="267"/>
      <c r="B103" s="68" t="s">
        <v>196</v>
      </c>
      <c r="C103" s="71">
        <f aca="true" t="shared" si="33" ref="C103:M103">C102/2</f>
        <v>56.21888</v>
      </c>
      <c r="D103" s="71">
        <f t="shared" si="33"/>
        <v>50.069939999999995</v>
      </c>
      <c r="E103" s="71">
        <f t="shared" si="33"/>
        <v>42.164159999999995</v>
      </c>
      <c r="F103" s="71">
        <f t="shared" si="33"/>
        <v>36.45443</v>
      </c>
      <c r="G103" s="71">
        <f t="shared" si="33"/>
        <v>29.86628</v>
      </c>
      <c r="H103" s="71">
        <f t="shared" si="33"/>
        <v>26.3526</v>
      </c>
      <c r="I103" s="71">
        <f t="shared" si="33"/>
        <v>21.082079999999998</v>
      </c>
      <c r="J103" s="71">
        <f t="shared" si="33"/>
        <v>15.81156</v>
      </c>
      <c r="K103" s="71">
        <f t="shared" si="33"/>
        <v>12.29788</v>
      </c>
      <c r="L103" s="71">
        <f t="shared" si="33"/>
        <v>10.541039999999999</v>
      </c>
      <c r="M103" s="71">
        <f t="shared" si="33"/>
        <v>10.541039999999999</v>
      </c>
      <c r="N103" s="264"/>
      <c r="O103" s="67"/>
      <c r="P103" s="64"/>
      <c r="Q103" s="64"/>
      <c r="R103" s="75"/>
      <c r="S103" s="75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</row>
    <row r="104" spans="1:37" ht="19.5" customHeight="1">
      <c r="A104" s="265">
        <v>12</v>
      </c>
      <c r="B104" s="65" t="s">
        <v>193</v>
      </c>
      <c r="C104" s="66">
        <f>N104+C101</f>
        <v>48.800000000000004</v>
      </c>
      <c r="D104" s="66">
        <f>N104+D101</f>
        <v>44.199999999999996</v>
      </c>
      <c r="E104" s="66">
        <f>N104+E101</f>
        <v>38.3</v>
      </c>
      <c r="F104" s="66">
        <f>N104+F101</f>
        <v>34.099999999999994</v>
      </c>
      <c r="G104" s="66">
        <f>N104+G101</f>
        <v>29.299999999999997</v>
      </c>
      <c r="H104" s="66">
        <f>N104+H101</f>
        <v>26.7</v>
      </c>
      <c r="I104" s="66">
        <f>N104+I101</f>
        <v>22.599999999999998</v>
      </c>
      <c r="J104" s="66">
        <f>N104+J101</f>
        <v>18.6</v>
      </c>
      <c r="K104" s="66">
        <f>N104+K101</f>
        <v>15.899999999999999</v>
      </c>
      <c r="L104" s="66">
        <f>N104+L101</f>
        <v>11.899999999999999</v>
      </c>
      <c r="M104" s="66">
        <f>N104+M101</f>
        <v>9.7</v>
      </c>
      <c r="N104" s="66">
        <v>6.8</v>
      </c>
      <c r="O104" s="262" t="s">
        <v>206</v>
      </c>
      <c r="P104" s="64"/>
      <c r="Q104" s="64"/>
      <c r="R104" s="75"/>
      <c r="S104" s="75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</row>
    <row r="105" spans="1:37" ht="19.5" customHeight="1">
      <c r="A105" s="266"/>
      <c r="B105" s="68" t="s">
        <v>195</v>
      </c>
      <c r="C105" s="79">
        <f aca="true" t="shared" si="34" ref="C105:N105">C43*0.87842</f>
        <v>130.00616</v>
      </c>
      <c r="D105" s="79">
        <f t="shared" si="34"/>
        <v>117.70828</v>
      </c>
      <c r="E105" s="79">
        <f t="shared" si="34"/>
        <v>101.89672</v>
      </c>
      <c r="F105" s="79">
        <f t="shared" si="34"/>
        <v>91.35567999999999</v>
      </c>
      <c r="G105" s="79">
        <f t="shared" si="34"/>
        <v>78.17938</v>
      </c>
      <c r="H105" s="79">
        <f t="shared" si="34"/>
        <v>71.15202</v>
      </c>
      <c r="I105" s="79">
        <f t="shared" si="34"/>
        <v>60.61098</v>
      </c>
      <c r="J105" s="79">
        <f t="shared" si="34"/>
        <v>50.069939999999995</v>
      </c>
      <c r="K105" s="79">
        <f t="shared" si="34"/>
        <v>42.164159999999995</v>
      </c>
      <c r="L105" s="79">
        <f t="shared" si="34"/>
        <v>31.62312</v>
      </c>
      <c r="M105" s="79">
        <f t="shared" si="34"/>
        <v>25.47418</v>
      </c>
      <c r="N105" s="79">
        <f t="shared" si="34"/>
        <v>21.082079999999998</v>
      </c>
      <c r="O105" s="263"/>
      <c r="P105" s="64"/>
      <c r="Q105" s="64"/>
      <c r="R105" s="75"/>
      <c r="S105" s="75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</row>
    <row r="106" spans="1:37" ht="19.5" customHeight="1">
      <c r="A106" s="267"/>
      <c r="B106" s="68" t="s">
        <v>196</v>
      </c>
      <c r="C106" s="71">
        <f aca="true" t="shared" si="35" ref="C106:N106">C105/2</f>
        <v>65.00308</v>
      </c>
      <c r="D106" s="71">
        <f t="shared" si="35"/>
        <v>58.85414</v>
      </c>
      <c r="E106" s="71">
        <f t="shared" si="35"/>
        <v>50.94836</v>
      </c>
      <c r="F106" s="71">
        <f t="shared" si="35"/>
        <v>45.677839999999996</v>
      </c>
      <c r="G106" s="71">
        <f t="shared" si="35"/>
        <v>39.08969</v>
      </c>
      <c r="H106" s="71">
        <f t="shared" si="35"/>
        <v>35.57601</v>
      </c>
      <c r="I106" s="71">
        <f t="shared" si="35"/>
        <v>30.30549</v>
      </c>
      <c r="J106" s="71">
        <f t="shared" si="35"/>
        <v>25.034969999999998</v>
      </c>
      <c r="K106" s="71">
        <f t="shared" si="35"/>
        <v>21.082079999999998</v>
      </c>
      <c r="L106" s="71">
        <f t="shared" si="35"/>
        <v>15.81156</v>
      </c>
      <c r="M106" s="71">
        <f t="shared" si="35"/>
        <v>12.73709</v>
      </c>
      <c r="N106" s="71">
        <f t="shared" si="35"/>
        <v>10.541039999999999</v>
      </c>
      <c r="O106" s="264"/>
      <c r="P106" s="64"/>
      <c r="Q106" s="64"/>
      <c r="R106" s="75"/>
      <c r="S106" s="75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</row>
    <row r="107" spans="1:37" ht="19.5" customHeight="1">
      <c r="A107" s="268">
        <v>13</v>
      </c>
      <c r="B107" s="65" t="s">
        <v>193</v>
      </c>
      <c r="C107" s="66">
        <f>O107+C104</f>
        <v>57.2</v>
      </c>
      <c r="D107" s="66">
        <f>O107+D104</f>
        <v>52.599999999999994</v>
      </c>
      <c r="E107" s="66">
        <f>O107+E104</f>
        <v>46.699999999999996</v>
      </c>
      <c r="F107" s="66">
        <f>O107+F104</f>
        <v>42.49999999999999</v>
      </c>
      <c r="G107" s="66">
        <f>O107+G104</f>
        <v>37.699999999999996</v>
      </c>
      <c r="H107" s="66">
        <f>O107+H104</f>
        <v>35.1</v>
      </c>
      <c r="I107" s="66">
        <f>O107+I104</f>
        <v>31</v>
      </c>
      <c r="J107" s="66">
        <f>O107+J104</f>
        <v>27</v>
      </c>
      <c r="K107" s="66">
        <f>O107+K104</f>
        <v>24.299999999999997</v>
      </c>
      <c r="L107" s="66">
        <f>O107+L104</f>
        <v>20.299999999999997</v>
      </c>
      <c r="M107" s="66">
        <f>O107+M104</f>
        <v>18.1</v>
      </c>
      <c r="N107" s="66">
        <f>O107+N104</f>
        <v>15.2</v>
      </c>
      <c r="O107" s="76">
        <v>8.4</v>
      </c>
      <c r="P107" s="262" t="s">
        <v>207</v>
      </c>
      <c r="Q107" s="64"/>
      <c r="R107" s="75"/>
      <c r="S107" s="75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</row>
    <row r="108" spans="1:37" ht="19.5" customHeight="1">
      <c r="A108" s="269"/>
      <c r="B108" s="68" t="s">
        <v>195</v>
      </c>
      <c r="C108" s="79">
        <f aca="true" t="shared" si="36" ref="C108:O108">C46*0.87842</f>
        <v>152.84508</v>
      </c>
      <c r="D108" s="79">
        <f t="shared" si="36"/>
        <v>140.5472</v>
      </c>
      <c r="E108" s="79">
        <f t="shared" si="36"/>
        <v>124.73564</v>
      </c>
      <c r="F108" s="79">
        <f t="shared" si="36"/>
        <v>113.31618</v>
      </c>
      <c r="G108" s="79">
        <f t="shared" si="36"/>
        <v>101.0183</v>
      </c>
      <c r="H108" s="79">
        <f t="shared" si="36"/>
        <v>93.99094</v>
      </c>
      <c r="I108" s="79">
        <f t="shared" si="36"/>
        <v>82.57148</v>
      </c>
      <c r="J108" s="79">
        <f t="shared" si="36"/>
        <v>72.03044</v>
      </c>
      <c r="K108" s="79">
        <f t="shared" si="36"/>
        <v>65.00308</v>
      </c>
      <c r="L108" s="79">
        <f t="shared" si="36"/>
        <v>54.46204</v>
      </c>
      <c r="M108" s="79">
        <f t="shared" si="36"/>
        <v>48.3131</v>
      </c>
      <c r="N108" s="79">
        <f t="shared" si="36"/>
        <v>40.40732</v>
      </c>
      <c r="O108" s="79">
        <f t="shared" si="36"/>
        <v>22.838919999999998</v>
      </c>
      <c r="P108" s="263"/>
      <c r="Q108" s="64"/>
      <c r="R108" s="75"/>
      <c r="S108" s="75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</row>
    <row r="109" spans="1:37" ht="19.5" customHeight="1">
      <c r="A109" s="270"/>
      <c r="B109" s="68" t="s">
        <v>196</v>
      </c>
      <c r="C109" s="71">
        <f aca="true" t="shared" si="37" ref="C109:O109">C108/2</f>
        <v>76.42254</v>
      </c>
      <c r="D109" s="71">
        <f t="shared" si="37"/>
        <v>70.2736</v>
      </c>
      <c r="E109" s="71">
        <f t="shared" si="37"/>
        <v>62.36782</v>
      </c>
      <c r="F109" s="71">
        <f t="shared" si="37"/>
        <v>56.65809</v>
      </c>
      <c r="G109" s="71">
        <f t="shared" si="37"/>
        <v>50.50915</v>
      </c>
      <c r="H109" s="71">
        <f t="shared" si="37"/>
        <v>46.99547</v>
      </c>
      <c r="I109" s="71">
        <f t="shared" si="37"/>
        <v>41.28574</v>
      </c>
      <c r="J109" s="71">
        <f t="shared" si="37"/>
        <v>36.01522</v>
      </c>
      <c r="K109" s="71">
        <f t="shared" si="37"/>
        <v>32.50154</v>
      </c>
      <c r="L109" s="71">
        <f t="shared" si="37"/>
        <v>27.23102</v>
      </c>
      <c r="M109" s="71">
        <f t="shared" si="37"/>
        <v>24.15655</v>
      </c>
      <c r="N109" s="71">
        <f t="shared" si="37"/>
        <v>20.20366</v>
      </c>
      <c r="O109" s="71">
        <f t="shared" si="37"/>
        <v>11.419459999999999</v>
      </c>
      <c r="P109" s="264"/>
      <c r="Q109" s="64"/>
      <c r="R109" s="75"/>
      <c r="S109" s="75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</row>
    <row r="110" spans="1:37" ht="19.5" customHeight="1">
      <c r="A110" s="268">
        <v>14</v>
      </c>
      <c r="B110" s="65" t="s">
        <v>193</v>
      </c>
      <c r="C110" s="66">
        <f>P110+C107</f>
        <v>60.300000000000004</v>
      </c>
      <c r="D110" s="66">
        <f>P110+D107</f>
        <v>55.699999999999996</v>
      </c>
      <c r="E110" s="66">
        <f>P110+E107</f>
        <v>49.8</v>
      </c>
      <c r="F110" s="66">
        <f>P110+F107</f>
        <v>45.599999999999994</v>
      </c>
      <c r="G110" s="66">
        <f>P110+G107</f>
        <v>40.8</v>
      </c>
      <c r="H110" s="66">
        <f>P110+H107</f>
        <v>38.2</v>
      </c>
      <c r="I110" s="66">
        <f>P110+I107</f>
        <v>34.1</v>
      </c>
      <c r="J110" s="66">
        <f>P110+J107</f>
        <v>30.1</v>
      </c>
      <c r="K110" s="66">
        <f>P110+K107</f>
        <v>27.4</v>
      </c>
      <c r="L110" s="66">
        <f>P110+L107</f>
        <v>23.4</v>
      </c>
      <c r="M110" s="66">
        <f>P110+M107</f>
        <v>21.200000000000003</v>
      </c>
      <c r="N110" s="66">
        <f>P110+N107</f>
        <v>18.3</v>
      </c>
      <c r="O110" s="66">
        <f>P110+O107</f>
        <v>11.5</v>
      </c>
      <c r="P110" s="76">
        <v>3.1</v>
      </c>
      <c r="Q110" s="262" t="s">
        <v>208</v>
      </c>
      <c r="R110" s="75"/>
      <c r="S110" s="75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</row>
    <row r="111" spans="1:37" ht="19.5" customHeight="1">
      <c r="A111" s="269"/>
      <c r="B111" s="68" t="s">
        <v>195</v>
      </c>
      <c r="C111" s="79">
        <f aca="true" t="shared" si="38" ref="C111:P111">C49*0.87842</f>
        <v>160.75086</v>
      </c>
      <c r="D111" s="79">
        <f t="shared" si="38"/>
        <v>148.45298</v>
      </c>
      <c r="E111" s="79">
        <f t="shared" si="38"/>
        <v>132.64142</v>
      </c>
      <c r="F111" s="79">
        <f t="shared" si="38"/>
        <v>122.10038</v>
      </c>
      <c r="G111" s="79">
        <f t="shared" si="38"/>
        <v>108.92408</v>
      </c>
      <c r="H111" s="79">
        <f t="shared" si="38"/>
        <v>101.89672</v>
      </c>
      <c r="I111" s="79">
        <f t="shared" si="38"/>
        <v>91.35567999999999</v>
      </c>
      <c r="J111" s="79">
        <f t="shared" si="38"/>
        <v>79.93621999999999</v>
      </c>
      <c r="K111" s="79">
        <f t="shared" si="38"/>
        <v>72.90886</v>
      </c>
      <c r="L111" s="79">
        <f t="shared" si="38"/>
        <v>62.36782</v>
      </c>
      <c r="M111" s="79">
        <f t="shared" si="38"/>
        <v>56.21888</v>
      </c>
      <c r="N111" s="79">
        <f t="shared" si="38"/>
        <v>49.19152</v>
      </c>
      <c r="O111" s="79">
        <f t="shared" si="38"/>
        <v>30.744699999999998</v>
      </c>
      <c r="P111" s="79">
        <f t="shared" si="38"/>
        <v>21.082079999999998</v>
      </c>
      <c r="Q111" s="263"/>
      <c r="R111" s="64"/>
      <c r="S111" s="64"/>
      <c r="T111" s="60"/>
      <c r="U111" s="60"/>
      <c r="V111" s="60"/>
      <c r="W111" s="60"/>
      <c r="X111" s="60"/>
      <c r="Y111" s="60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</row>
    <row r="112" spans="1:37" ht="19.5" customHeight="1">
      <c r="A112" s="270"/>
      <c r="B112" s="68" t="s">
        <v>196</v>
      </c>
      <c r="C112" s="71">
        <f aca="true" t="shared" si="39" ref="C112:P112">C111/2</f>
        <v>80.37543</v>
      </c>
      <c r="D112" s="71">
        <f t="shared" si="39"/>
        <v>74.22649</v>
      </c>
      <c r="E112" s="71">
        <f t="shared" si="39"/>
        <v>66.32071</v>
      </c>
      <c r="F112" s="71">
        <f t="shared" si="39"/>
        <v>61.05019</v>
      </c>
      <c r="G112" s="71">
        <f t="shared" si="39"/>
        <v>54.46204</v>
      </c>
      <c r="H112" s="71">
        <f t="shared" si="39"/>
        <v>50.94836</v>
      </c>
      <c r="I112" s="71">
        <f t="shared" si="39"/>
        <v>45.677839999999996</v>
      </c>
      <c r="J112" s="71">
        <f t="shared" si="39"/>
        <v>39.968109999999996</v>
      </c>
      <c r="K112" s="71">
        <f t="shared" si="39"/>
        <v>36.45443</v>
      </c>
      <c r="L112" s="71">
        <f t="shared" si="39"/>
        <v>31.18391</v>
      </c>
      <c r="M112" s="71">
        <f t="shared" si="39"/>
        <v>28.10944</v>
      </c>
      <c r="N112" s="71">
        <f t="shared" si="39"/>
        <v>24.59576</v>
      </c>
      <c r="O112" s="71">
        <f t="shared" si="39"/>
        <v>15.372349999999999</v>
      </c>
      <c r="P112" s="71">
        <f t="shared" si="39"/>
        <v>10.541039999999999</v>
      </c>
      <c r="Q112" s="264"/>
      <c r="R112" s="64"/>
      <c r="S112" s="64"/>
      <c r="T112" s="60"/>
      <c r="U112" s="60"/>
      <c r="V112" s="60"/>
      <c r="W112" s="60"/>
      <c r="X112" s="60"/>
      <c r="Y112" s="60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</row>
    <row r="113" spans="1:37" ht="19.5" customHeight="1">
      <c r="A113" s="268">
        <v>15</v>
      </c>
      <c r="B113" s="65" t="s">
        <v>193</v>
      </c>
      <c r="C113" s="66">
        <f>Q113+C110</f>
        <v>66.9</v>
      </c>
      <c r="D113" s="66">
        <f>Q113+D110</f>
        <v>62.3</v>
      </c>
      <c r="E113" s="66">
        <f>Q113+E110</f>
        <v>56.4</v>
      </c>
      <c r="F113" s="66">
        <f>Q113+F110</f>
        <v>52.199999999999996</v>
      </c>
      <c r="G113" s="66">
        <f>Q113+G110</f>
        <v>47.4</v>
      </c>
      <c r="H113" s="66">
        <f>Q113+H110</f>
        <v>44.800000000000004</v>
      </c>
      <c r="I113" s="66">
        <f>Q113+I110</f>
        <v>40.7</v>
      </c>
      <c r="J113" s="66">
        <f>Q113+J110</f>
        <v>36.7</v>
      </c>
      <c r="K113" s="66">
        <f>Q113+K110</f>
        <v>34</v>
      </c>
      <c r="L113" s="66">
        <f>Q113+L110</f>
        <v>30</v>
      </c>
      <c r="M113" s="66">
        <f>Q113+M110</f>
        <v>27.800000000000004</v>
      </c>
      <c r="N113" s="66">
        <f>Q113+N110</f>
        <v>24.9</v>
      </c>
      <c r="O113" s="66">
        <f>Q113+O110</f>
        <v>18.1</v>
      </c>
      <c r="P113" s="66">
        <f>Q113+P110</f>
        <v>9.7</v>
      </c>
      <c r="Q113" s="76">
        <v>6.6</v>
      </c>
      <c r="R113" s="262" t="s">
        <v>209</v>
      </c>
      <c r="S113" s="64"/>
      <c r="T113" s="60"/>
      <c r="U113" s="60"/>
      <c r="V113" s="60"/>
      <c r="W113" s="60"/>
      <c r="X113" s="60"/>
      <c r="Y113" s="60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</row>
    <row r="114" spans="1:37" ht="19.5" customHeight="1">
      <c r="A114" s="269"/>
      <c r="B114" s="68" t="s">
        <v>195</v>
      </c>
      <c r="C114" s="79">
        <f aca="true" t="shared" si="40" ref="C114:Q114">C52*0.87842</f>
        <v>178.31925999999999</v>
      </c>
      <c r="D114" s="79">
        <f t="shared" si="40"/>
        <v>166.02138</v>
      </c>
      <c r="E114" s="79">
        <f t="shared" si="40"/>
        <v>150.20982</v>
      </c>
      <c r="F114" s="79">
        <f t="shared" si="40"/>
        <v>139.66878</v>
      </c>
      <c r="G114" s="79">
        <f t="shared" si="40"/>
        <v>126.49248</v>
      </c>
      <c r="H114" s="79">
        <f t="shared" si="40"/>
        <v>119.46512</v>
      </c>
      <c r="I114" s="79">
        <f t="shared" si="40"/>
        <v>108.92408</v>
      </c>
      <c r="J114" s="79">
        <f t="shared" si="40"/>
        <v>98.38304</v>
      </c>
      <c r="K114" s="79">
        <f t="shared" si="40"/>
        <v>90.47726</v>
      </c>
      <c r="L114" s="79">
        <f t="shared" si="40"/>
        <v>79.93621999999999</v>
      </c>
      <c r="M114" s="79">
        <f t="shared" si="40"/>
        <v>74.6657</v>
      </c>
      <c r="N114" s="79">
        <f t="shared" si="40"/>
        <v>66.75992</v>
      </c>
      <c r="O114" s="79">
        <f t="shared" si="40"/>
        <v>48.3131</v>
      </c>
      <c r="P114" s="79">
        <f t="shared" si="40"/>
        <v>25.47418</v>
      </c>
      <c r="Q114" s="79">
        <f t="shared" si="40"/>
        <v>21.082079999999998</v>
      </c>
      <c r="R114" s="263"/>
      <c r="S114" s="64"/>
      <c r="T114" s="60"/>
      <c r="U114" s="60"/>
      <c r="V114" s="60"/>
      <c r="W114" s="60"/>
      <c r="X114" s="60"/>
      <c r="Y114" s="60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</row>
    <row r="115" spans="1:37" ht="19.5" customHeight="1">
      <c r="A115" s="270"/>
      <c r="B115" s="68" t="s">
        <v>196</v>
      </c>
      <c r="C115" s="71">
        <f aca="true" t="shared" si="41" ref="C115:Q115">C114/2</f>
        <v>89.15962999999999</v>
      </c>
      <c r="D115" s="71">
        <f t="shared" si="41"/>
        <v>83.01069</v>
      </c>
      <c r="E115" s="71">
        <f t="shared" si="41"/>
        <v>75.10491</v>
      </c>
      <c r="F115" s="71">
        <f t="shared" si="41"/>
        <v>69.83439</v>
      </c>
      <c r="G115" s="71">
        <f t="shared" si="41"/>
        <v>63.24624</v>
      </c>
      <c r="H115" s="71">
        <f t="shared" si="41"/>
        <v>59.73256</v>
      </c>
      <c r="I115" s="71">
        <f t="shared" si="41"/>
        <v>54.46204</v>
      </c>
      <c r="J115" s="71">
        <f t="shared" si="41"/>
        <v>49.19152</v>
      </c>
      <c r="K115" s="71">
        <f t="shared" si="41"/>
        <v>45.23863</v>
      </c>
      <c r="L115" s="71">
        <f t="shared" si="41"/>
        <v>39.968109999999996</v>
      </c>
      <c r="M115" s="71">
        <f t="shared" si="41"/>
        <v>37.33285</v>
      </c>
      <c r="N115" s="71">
        <f t="shared" si="41"/>
        <v>33.37996</v>
      </c>
      <c r="O115" s="71">
        <f t="shared" si="41"/>
        <v>24.15655</v>
      </c>
      <c r="P115" s="71">
        <f t="shared" si="41"/>
        <v>12.73709</v>
      </c>
      <c r="Q115" s="71">
        <f t="shared" si="41"/>
        <v>10.541039999999999</v>
      </c>
      <c r="R115" s="264"/>
      <c r="S115" s="64"/>
      <c r="T115" s="60"/>
      <c r="U115" s="60"/>
      <c r="V115" s="60"/>
      <c r="W115" s="60"/>
      <c r="X115" s="60"/>
      <c r="Y115" s="60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</row>
    <row r="116" spans="1:37" ht="19.5" customHeight="1">
      <c r="A116" s="268">
        <v>16</v>
      </c>
      <c r="B116" s="65" t="s">
        <v>193</v>
      </c>
      <c r="C116" s="66">
        <f>R116+C113</f>
        <v>69.9</v>
      </c>
      <c r="D116" s="66">
        <f>R116+D113</f>
        <v>65.3</v>
      </c>
      <c r="E116" s="66">
        <f>R116+E113</f>
        <v>59.4</v>
      </c>
      <c r="F116" s="66">
        <f>R116+F113</f>
        <v>55.199999999999996</v>
      </c>
      <c r="G116" s="66">
        <f>R116+G113</f>
        <v>50.4</v>
      </c>
      <c r="H116" s="66">
        <f>R116+H113</f>
        <v>47.800000000000004</v>
      </c>
      <c r="I116" s="66">
        <f>R116+I113</f>
        <v>43.7</v>
      </c>
      <c r="J116" s="66">
        <f>R116+J113</f>
        <v>39.7</v>
      </c>
      <c r="K116" s="66">
        <f>R116+K113</f>
        <v>37</v>
      </c>
      <c r="L116" s="66">
        <f>R116+L113</f>
        <v>33</v>
      </c>
      <c r="M116" s="66">
        <f>R116+M113</f>
        <v>30.800000000000004</v>
      </c>
      <c r="N116" s="66">
        <f>R116+N113</f>
        <v>27.9</v>
      </c>
      <c r="O116" s="66">
        <f>R116+O113</f>
        <v>21.1</v>
      </c>
      <c r="P116" s="66">
        <f>R116+P113</f>
        <v>12.7</v>
      </c>
      <c r="Q116" s="66">
        <f>R116+Q113</f>
        <v>9.6</v>
      </c>
      <c r="R116" s="76">
        <v>3</v>
      </c>
      <c r="S116" s="262" t="s">
        <v>210</v>
      </c>
      <c r="T116" s="60"/>
      <c r="U116" s="60"/>
      <c r="V116" s="60"/>
      <c r="W116" s="60"/>
      <c r="X116" s="60"/>
      <c r="Y116" s="60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</row>
    <row r="117" spans="1:37" ht="19.5" customHeight="1">
      <c r="A117" s="269"/>
      <c r="B117" s="68" t="s">
        <v>195</v>
      </c>
      <c r="C117" s="79">
        <f aca="true" t="shared" si="42" ref="C117:R117">C55*0.87842</f>
        <v>186.22504</v>
      </c>
      <c r="D117" s="79">
        <f t="shared" si="42"/>
        <v>173.92716</v>
      </c>
      <c r="E117" s="79">
        <f t="shared" si="42"/>
        <v>158.99402</v>
      </c>
      <c r="F117" s="79">
        <f t="shared" si="42"/>
        <v>147.57456</v>
      </c>
      <c r="G117" s="79">
        <f t="shared" si="42"/>
        <v>134.39826</v>
      </c>
      <c r="H117" s="79">
        <f t="shared" si="42"/>
        <v>127.37089999999999</v>
      </c>
      <c r="I117" s="79">
        <f t="shared" si="42"/>
        <v>116.82986</v>
      </c>
      <c r="J117" s="79">
        <f t="shared" si="42"/>
        <v>106.28882</v>
      </c>
      <c r="K117" s="79">
        <f t="shared" si="42"/>
        <v>98.38304</v>
      </c>
      <c r="L117" s="79">
        <f t="shared" si="42"/>
        <v>87.842</v>
      </c>
      <c r="M117" s="79">
        <f t="shared" si="42"/>
        <v>82.57148</v>
      </c>
      <c r="N117" s="79">
        <f t="shared" si="42"/>
        <v>74.6657</v>
      </c>
      <c r="O117" s="79">
        <f t="shared" si="42"/>
        <v>56.21888</v>
      </c>
      <c r="P117" s="79">
        <f t="shared" si="42"/>
        <v>34.25838</v>
      </c>
      <c r="Q117" s="79">
        <f t="shared" si="42"/>
        <v>25.47418</v>
      </c>
      <c r="R117" s="79">
        <f t="shared" si="42"/>
        <v>21.082079999999998</v>
      </c>
      <c r="S117" s="263"/>
      <c r="T117" s="60"/>
      <c r="U117" s="60"/>
      <c r="V117" s="60"/>
      <c r="W117" s="60"/>
      <c r="X117" s="60"/>
      <c r="Y117" s="60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</row>
    <row r="118" spans="1:19" ht="19.5" customHeight="1">
      <c r="A118" s="270"/>
      <c r="B118" s="68" t="s">
        <v>196</v>
      </c>
      <c r="C118" s="71">
        <f aca="true" t="shared" si="43" ref="C118:R118">C117/2</f>
        <v>93.11252</v>
      </c>
      <c r="D118" s="71">
        <f t="shared" si="43"/>
        <v>86.96358</v>
      </c>
      <c r="E118" s="71">
        <f t="shared" si="43"/>
        <v>79.49701</v>
      </c>
      <c r="F118" s="71">
        <f t="shared" si="43"/>
        <v>73.78728</v>
      </c>
      <c r="G118" s="71">
        <f t="shared" si="43"/>
        <v>67.19913</v>
      </c>
      <c r="H118" s="71">
        <f t="shared" si="43"/>
        <v>63.685449999999996</v>
      </c>
      <c r="I118" s="71">
        <f t="shared" si="43"/>
        <v>58.41493</v>
      </c>
      <c r="J118" s="71">
        <f t="shared" si="43"/>
        <v>53.14441</v>
      </c>
      <c r="K118" s="71">
        <f t="shared" si="43"/>
        <v>49.19152</v>
      </c>
      <c r="L118" s="71">
        <f t="shared" si="43"/>
        <v>43.921</v>
      </c>
      <c r="M118" s="71">
        <f t="shared" si="43"/>
        <v>41.28574</v>
      </c>
      <c r="N118" s="71">
        <f t="shared" si="43"/>
        <v>37.33285</v>
      </c>
      <c r="O118" s="71">
        <f t="shared" si="43"/>
        <v>28.10944</v>
      </c>
      <c r="P118" s="71">
        <f t="shared" si="43"/>
        <v>17.12919</v>
      </c>
      <c r="Q118" s="71">
        <f t="shared" si="43"/>
        <v>12.73709</v>
      </c>
      <c r="R118" s="71">
        <f t="shared" si="43"/>
        <v>10.541039999999999</v>
      </c>
      <c r="S118" s="264"/>
    </row>
    <row r="119" spans="17:18" ht="15.75" customHeight="1">
      <c r="Q119" s="271" t="s">
        <v>211</v>
      </c>
      <c r="R119" s="271"/>
    </row>
    <row r="120" ht="15.75" customHeight="1"/>
    <row r="121" ht="15.75" customHeight="1"/>
  </sheetData>
  <sheetProtection/>
  <mergeCells count="78">
    <mergeCell ref="Q110:Q112"/>
    <mergeCell ref="A113:A115"/>
    <mergeCell ref="R113:R115"/>
    <mergeCell ref="A116:A118"/>
    <mergeCell ref="S116:S118"/>
    <mergeCell ref="Q119:R119"/>
    <mergeCell ref="N101:N103"/>
    <mergeCell ref="A104:A106"/>
    <mergeCell ref="O104:O106"/>
    <mergeCell ref="A107:A109"/>
    <mergeCell ref="P107:P109"/>
    <mergeCell ref="A110:A112"/>
    <mergeCell ref="K92:K94"/>
    <mergeCell ref="A95:A97"/>
    <mergeCell ref="L95:L97"/>
    <mergeCell ref="A98:A100"/>
    <mergeCell ref="M98:M100"/>
    <mergeCell ref="A101:A103"/>
    <mergeCell ref="H83:H85"/>
    <mergeCell ref="A86:A88"/>
    <mergeCell ref="I86:I88"/>
    <mergeCell ref="A89:A91"/>
    <mergeCell ref="J89:J91"/>
    <mergeCell ref="A92:A94"/>
    <mergeCell ref="E74:E76"/>
    <mergeCell ref="A77:A79"/>
    <mergeCell ref="F77:F79"/>
    <mergeCell ref="A80:A82"/>
    <mergeCell ref="G80:G82"/>
    <mergeCell ref="A83:A85"/>
    <mergeCell ref="A69:A70"/>
    <mergeCell ref="B69:B70"/>
    <mergeCell ref="C69:C70"/>
    <mergeCell ref="A71:A73"/>
    <mergeCell ref="D71:D73"/>
    <mergeCell ref="A74:A76"/>
    <mergeCell ref="A54:A56"/>
    <mergeCell ref="S54:S56"/>
    <mergeCell ref="Q57:R57"/>
    <mergeCell ref="B63:S64"/>
    <mergeCell ref="B65:S66"/>
    <mergeCell ref="F67:L68"/>
    <mergeCell ref="A45:A47"/>
    <mergeCell ref="P45:P47"/>
    <mergeCell ref="A48:A50"/>
    <mergeCell ref="Q48:Q50"/>
    <mergeCell ref="A51:A53"/>
    <mergeCell ref="R51:R53"/>
    <mergeCell ref="A36:A38"/>
    <mergeCell ref="M36:M38"/>
    <mergeCell ref="A39:A41"/>
    <mergeCell ref="N39:N41"/>
    <mergeCell ref="A42:A44"/>
    <mergeCell ref="O42:O44"/>
    <mergeCell ref="A27:A29"/>
    <mergeCell ref="J27:J29"/>
    <mergeCell ref="A30:A32"/>
    <mergeCell ref="K30:K32"/>
    <mergeCell ref="A33:A35"/>
    <mergeCell ref="L33:L35"/>
    <mergeCell ref="A18:A20"/>
    <mergeCell ref="G18:G20"/>
    <mergeCell ref="A21:A23"/>
    <mergeCell ref="H21:H23"/>
    <mergeCell ref="A24:A26"/>
    <mergeCell ref="I24:I26"/>
    <mergeCell ref="A9:A11"/>
    <mergeCell ref="D9:D11"/>
    <mergeCell ref="A12:A14"/>
    <mergeCell ref="E12:E14"/>
    <mergeCell ref="A15:A17"/>
    <mergeCell ref="F15:F17"/>
    <mergeCell ref="B1:S2"/>
    <mergeCell ref="B3:S4"/>
    <mergeCell ref="G5:M6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84"/>
  <sheetViews>
    <sheetView zoomScalePageLayoutView="0" workbookViewId="0" topLeftCell="A1">
      <selection activeCell="L17" sqref="L17"/>
    </sheetView>
  </sheetViews>
  <sheetFormatPr defaultColWidth="9.00390625" defaultRowHeight="16.5"/>
  <cols>
    <col min="1" max="1" width="6.375" style="33" customWidth="1"/>
    <col min="2" max="17" width="6.875" style="33" customWidth="1"/>
    <col min="18" max="245" width="6.375" style="33" customWidth="1"/>
    <col min="246" max="16384" width="9.00390625" style="33" customWidth="1"/>
  </cols>
  <sheetData>
    <row r="1" spans="2:36" s="30" customFormat="1" ht="19.5" customHeight="1">
      <c r="B1" s="272" t="s">
        <v>112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2:36" s="30" customFormat="1" ht="19.5" customHeight="1"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2:36" s="30" customFormat="1" ht="19.5" customHeight="1">
      <c r="B3" s="273" t="s">
        <v>113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2:36" s="30" customFormat="1" ht="19.5" customHeight="1"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</row>
    <row r="5" spans="5:36" ht="19.5" customHeight="1">
      <c r="E5" s="273" t="s">
        <v>114</v>
      </c>
      <c r="F5" s="273"/>
      <c r="G5" s="273"/>
      <c r="H5" s="273"/>
      <c r="I5" s="273"/>
      <c r="J5" s="273"/>
      <c r="K5" s="273"/>
      <c r="N5" s="31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9.5" customHeight="1">
      <c r="A6" s="34"/>
      <c r="B6" s="34"/>
      <c r="C6" s="34"/>
      <c r="D6" s="34"/>
      <c r="E6" s="273"/>
      <c r="F6" s="273"/>
      <c r="G6" s="273"/>
      <c r="H6" s="273"/>
      <c r="I6" s="273"/>
      <c r="J6" s="273"/>
      <c r="K6" s="273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9.5" customHeight="1">
      <c r="A7" s="274" t="s">
        <v>115</v>
      </c>
      <c r="B7" s="275" t="s">
        <v>116</v>
      </c>
      <c r="C7" s="275" t="s">
        <v>117</v>
      </c>
      <c r="D7" s="35"/>
      <c r="E7" s="35"/>
      <c r="F7" s="35"/>
      <c r="G7" s="35"/>
      <c r="H7" s="36"/>
      <c r="I7" s="36"/>
      <c r="J7" s="36"/>
      <c r="K7" s="36"/>
      <c r="L7" s="36"/>
      <c r="M7" s="36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9.5" customHeight="1">
      <c r="A8" s="274"/>
      <c r="B8" s="276"/>
      <c r="C8" s="276"/>
      <c r="D8" s="35"/>
      <c r="E8" s="35"/>
      <c r="F8" s="35"/>
      <c r="G8" s="35"/>
      <c r="H8" s="36"/>
      <c r="I8" s="36"/>
      <c r="J8" s="36"/>
      <c r="K8" s="36"/>
      <c r="L8" s="36"/>
      <c r="M8" s="36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</row>
    <row r="9" spans="1:36" ht="19.5" customHeight="1">
      <c r="A9" s="277">
        <v>1</v>
      </c>
      <c r="B9" s="37" t="s">
        <v>118</v>
      </c>
      <c r="C9" s="38">
        <v>5.6</v>
      </c>
      <c r="D9" s="275" t="s">
        <v>119</v>
      </c>
      <c r="E9" s="39"/>
      <c r="F9" s="35"/>
      <c r="G9" s="35"/>
      <c r="H9" s="36"/>
      <c r="I9" s="36"/>
      <c r="J9" s="36"/>
      <c r="K9" s="36"/>
      <c r="L9" s="36"/>
      <c r="M9" s="36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36" ht="19.5" customHeight="1">
      <c r="A10" s="278"/>
      <c r="B10" s="40" t="s">
        <v>120</v>
      </c>
      <c r="C10" s="41">
        <f>ROUND(IF(C9&lt;8,8,C9)*2.895*1.05,0.1)</f>
        <v>24</v>
      </c>
      <c r="D10" s="275"/>
      <c r="E10" s="39"/>
      <c r="F10" s="35"/>
      <c r="G10" s="35"/>
      <c r="H10" s="36"/>
      <c r="I10" s="36"/>
      <c r="J10" s="36"/>
      <c r="K10" s="36"/>
      <c r="L10" s="36"/>
      <c r="M10" s="36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</row>
    <row r="11" spans="1:36" ht="19.5" customHeight="1">
      <c r="A11" s="279"/>
      <c r="B11" s="40" t="s">
        <v>121</v>
      </c>
      <c r="C11" s="42">
        <f>C10/2</f>
        <v>12</v>
      </c>
      <c r="D11" s="275"/>
      <c r="E11" s="43"/>
      <c r="F11" s="35"/>
      <c r="G11" s="35"/>
      <c r="H11" s="36"/>
      <c r="I11" s="36"/>
      <c r="J11" s="36"/>
      <c r="K11" s="36"/>
      <c r="L11" s="36"/>
      <c r="M11" s="36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</row>
    <row r="12" spans="1:36" ht="19.5" customHeight="1">
      <c r="A12" s="277">
        <v>2</v>
      </c>
      <c r="B12" s="37" t="s">
        <v>118</v>
      </c>
      <c r="C12" s="44">
        <f>C9+D12</f>
        <v>7.8</v>
      </c>
      <c r="D12" s="38">
        <v>2.2</v>
      </c>
      <c r="E12" s="276" t="s">
        <v>122</v>
      </c>
      <c r="F12" s="35"/>
      <c r="G12" s="35"/>
      <c r="H12" s="35"/>
      <c r="I12" s="35"/>
      <c r="J12" s="35"/>
      <c r="K12" s="35"/>
      <c r="L12" s="35"/>
      <c r="M12" s="35"/>
      <c r="N12" s="45"/>
      <c r="O12" s="45"/>
      <c r="P12" s="45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</row>
    <row r="13" spans="1:36" ht="19.5" customHeight="1">
      <c r="A13" s="278"/>
      <c r="B13" s="40" t="s">
        <v>120</v>
      </c>
      <c r="C13" s="46">
        <f>ROUND(IF(C12&lt;8,8,C12)*2.895*1.05,0.1)</f>
        <v>24</v>
      </c>
      <c r="D13" s="46">
        <f>ROUND(IF(D12&lt;8,8,D12)*2.895*1.05,0.1)</f>
        <v>24</v>
      </c>
      <c r="E13" s="280"/>
      <c r="F13" s="35"/>
      <c r="G13" s="35"/>
      <c r="H13" s="35"/>
      <c r="I13" s="35"/>
      <c r="J13" s="35"/>
      <c r="K13" s="35"/>
      <c r="L13" s="35"/>
      <c r="M13" s="35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</row>
    <row r="14" spans="1:36" ht="19.5" customHeight="1">
      <c r="A14" s="279"/>
      <c r="B14" s="40" t="s">
        <v>121</v>
      </c>
      <c r="C14" s="42">
        <f>C13/2</f>
        <v>12</v>
      </c>
      <c r="D14" s="42">
        <f>D13/2</f>
        <v>12</v>
      </c>
      <c r="E14" s="281"/>
      <c r="F14" s="35"/>
      <c r="G14" s="35"/>
      <c r="H14" s="35"/>
      <c r="I14" s="35"/>
      <c r="J14" s="35"/>
      <c r="K14" s="35"/>
      <c r="L14" s="35"/>
      <c r="M14" s="35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1:36" ht="19.5" customHeight="1">
      <c r="A15" s="277">
        <v>3</v>
      </c>
      <c r="B15" s="37" t="s">
        <v>118</v>
      </c>
      <c r="C15" s="44">
        <f>C12+E15</f>
        <v>10.5</v>
      </c>
      <c r="D15" s="44">
        <f>D12+E15</f>
        <v>4.9</v>
      </c>
      <c r="E15" s="38">
        <v>2.7</v>
      </c>
      <c r="F15" s="275" t="s">
        <v>123</v>
      </c>
      <c r="G15" s="35"/>
      <c r="H15" s="35"/>
      <c r="I15" s="35"/>
      <c r="J15" s="35"/>
      <c r="K15" s="35"/>
      <c r="L15" s="35"/>
      <c r="M15" s="35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1:36" ht="19.5" customHeight="1">
      <c r="A16" s="278"/>
      <c r="B16" s="40" t="s">
        <v>120</v>
      </c>
      <c r="C16" s="46">
        <f>ROUND(IF(C15&lt;8,8,C15)*2.895*1.05,0.1)</f>
        <v>32</v>
      </c>
      <c r="D16" s="46">
        <f>ROUND(IF(D15&lt;8,8,D15)*2.895*1.05,0.1)</f>
        <v>24</v>
      </c>
      <c r="E16" s="46">
        <f>ROUND(IF(E15&lt;8,8,E15)*2.895*1.05,0.1)</f>
        <v>24</v>
      </c>
      <c r="F16" s="275"/>
      <c r="G16" s="47"/>
      <c r="H16" s="35"/>
      <c r="I16" s="35"/>
      <c r="J16" s="35"/>
      <c r="K16" s="35"/>
      <c r="L16" s="35"/>
      <c r="M16" s="35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</row>
    <row r="17" spans="1:36" ht="19.5" customHeight="1">
      <c r="A17" s="279"/>
      <c r="B17" s="40" t="s">
        <v>121</v>
      </c>
      <c r="C17" s="42">
        <f>C16/2</f>
        <v>16</v>
      </c>
      <c r="D17" s="42">
        <f>D16/2</f>
        <v>12</v>
      </c>
      <c r="E17" s="42">
        <f>E16/2</f>
        <v>12</v>
      </c>
      <c r="F17" s="275"/>
      <c r="G17" s="47"/>
      <c r="H17" s="35"/>
      <c r="I17" s="35"/>
      <c r="J17" s="35"/>
      <c r="K17" s="35"/>
      <c r="L17" s="35"/>
      <c r="M17" s="35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</row>
    <row r="18" spans="1:36" ht="19.5" customHeight="1">
      <c r="A18" s="282">
        <v>4</v>
      </c>
      <c r="B18" s="37" t="s">
        <v>118</v>
      </c>
      <c r="C18" s="44">
        <f>C15+F18</f>
        <v>11.7</v>
      </c>
      <c r="D18" s="44">
        <f>D15+F18</f>
        <v>6.1000000000000005</v>
      </c>
      <c r="E18" s="44">
        <f>E15+F18</f>
        <v>3.9000000000000004</v>
      </c>
      <c r="F18" s="48">
        <v>1.2</v>
      </c>
      <c r="G18" s="276" t="s">
        <v>124</v>
      </c>
      <c r="H18" s="35"/>
      <c r="I18" s="35"/>
      <c r="J18" s="35"/>
      <c r="K18" s="35"/>
      <c r="L18" s="35"/>
      <c r="M18" s="35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36" ht="19.5" customHeight="1">
      <c r="A19" s="283"/>
      <c r="B19" s="40" t="s">
        <v>120</v>
      </c>
      <c r="C19" s="46">
        <f>ROUND(IF(C18&lt;8,8,C18)*2.895*1.05,0.1)</f>
        <v>36</v>
      </c>
      <c r="D19" s="46">
        <f>ROUND(IF(D18&lt;8,8,D18)*2.895*1.05,0.1)</f>
        <v>24</v>
      </c>
      <c r="E19" s="46">
        <f>ROUND(IF(E18&lt;8,8,E18)*2.895*1.05,0.1)</f>
        <v>24</v>
      </c>
      <c r="F19" s="46">
        <f>ROUND(IF(F18&lt;8,8,F18)*2.895*1.05,0.1)</f>
        <v>24</v>
      </c>
      <c r="G19" s="280"/>
      <c r="H19" s="35"/>
      <c r="I19" s="35"/>
      <c r="J19" s="35"/>
      <c r="K19" s="35"/>
      <c r="L19" s="35"/>
      <c r="M19" s="35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</row>
    <row r="20" spans="1:36" ht="19.5" customHeight="1">
      <c r="A20" s="284"/>
      <c r="B20" s="40" t="s">
        <v>121</v>
      </c>
      <c r="C20" s="42">
        <f>C19/2</f>
        <v>18</v>
      </c>
      <c r="D20" s="42">
        <f>D19/2</f>
        <v>12</v>
      </c>
      <c r="E20" s="42">
        <f>E19/2</f>
        <v>12</v>
      </c>
      <c r="F20" s="42">
        <f>F19/2</f>
        <v>12</v>
      </c>
      <c r="G20" s="281"/>
      <c r="H20" s="35"/>
      <c r="I20" s="35"/>
      <c r="J20" s="35"/>
      <c r="K20" s="35"/>
      <c r="L20" s="35"/>
      <c r="M20" s="35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36" ht="19.5" customHeight="1">
      <c r="A21" s="282">
        <v>5</v>
      </c>
      <c r="B21" s="37" t="s">
        <v>118</v>
      </c>
      <c r="C21" s="44">
        <f>C18+G21</f>
        <v>13</v>
      </c>
      <c r="D21" s="44">
        <f>D18+G21</f>
        <v>7.4</v>
      </c>
      <c r="E21" s="44">
        <f>E18+G21</f>
        <v>5.2</v>
      </c>
      <c r="F21" s="44">
        <f>F18+G21</f>
        <v>2.5</v>
      </c>
      <c r="G21" s="49">
        <v>1.3</v>
      </c>
      <c r="H21" s="276" t="s">
        <v>125</v>
      </c>
      <c r="I21" s="35"/>
      <c r="J21" s="35"/>
      <c r="K21" s="35"/>
      <c r="L21" s="35"/>
      <c r="M21" s="35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</row>
    <row r="22" spans="1:36" ht="19.5" customHeight="1">
      <c r="A22" s="283"/>
      <c r="B22" s="40" t="s">
        <v>120</v>
      </c>
      <c r="C22" s="46">
        <f>ROUND(IF(C21&lt;8,8,C21)*2.895*1.05,0.1)</f>
        <v>40</v>
      </c>
      <c r="D22" s="46">
        <f>ROUND(IF(D21&lt;8,8,D21)*2.895*1.05,0.1)</f>
        <v>24</v>
      </c>
      <c r="E22" s="46">
        <f>ROUND(IF(E21&lt;8,8,E21)*2.895*1.05,0.1)</f>
        <v>24</v>
      </c>
      <c r="F22" s="46">
        <f>ROUND(IF(F21&lt;8,8,F21)*2.895*1.05,0.1)</f>
        <v>24</v>
      </c>
      <c r="G22" s="46">
        <f>ROUND(IF(G21&lt;8,8,G21)*2.895*1.05,0.1)</f>
        <v>24</v>
      </c>
      <c r="H22" s="280"/>
      <c r="I22" s="35"/>
      <c r="J22" s="35"/>
      <c r="K22" s="35"/>
      <c r="L22" s="35"/>
      <c r="M22" s="35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36" ht="19.5" customHeight="1">
      <c r="A23" s="284"/>
      <c r="B23" s="40" t="s">
        <v>121</v>
      </c>
      <c r="C23" s="42">
        <f>C22/2</f>
        <v>20</v>
      </c>
      <c r="D23" s="42">
        <f>D22/2</f>
        <v>12</v>
      </c>
      <c r="E23" s="42">
        <f>E22/2</f>
        <v>12</v>
      </c>
      <c r="F23" s="42">
        <f>F22/2</f>
        <v>12</v>
      </c>
      <c r="G23" s="42">
        <f>G22/2</f>
        <v>12</v>
      </c>
      <c r="H23" s="281"/>
      <c r="I23" s="35"/>
      <c r="J23" s="35"/>
      <c r="K23" s="35"/>
      <c r="L23" s="35"/>
      <c r="M23" s="35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</row>
    <row r="24" spans="1:36" ht="19.5" customHeight="1">
      <c r="A24" s="282">
        <v>6</v>
      </c>
      <c r="B24" s="37" t="s">
        <v>118</v>
      </c>
      <c r="C24" s="44">
        <f>C21+H24</f>
        <v>15.7</v>
      </c>
      <c r="D24" s="44">
        <f>D21+H24</f>
        <v>10.100000000000001</v>
      </c>
      <c r="E24" s="44">
        <f>E21+H24</f>
        <v>7.9</v>
      </c>
      <c r="F24" s="44">
        <f>F21+H24</f>
        <v>5.2</v>
      </c>
      <c r="G24" s="44">
        <f>G21+H24</f>
        <v>4</v>
      </c>
      <c r="H24" s="38">
        <v>2.7</v>
      </c>
      <c r="I24" s="276" t="s">
        <v>126</v>
      </c>
      <c r="J24" s="35"/>
      <c r="K24" s="35"/>
      <c r="L24" s="35"/>
      <c r="M24" s="35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</row>
    <row r="25" spans="1:36" ht="19.5" customHeight="1">
      <c r="A25" s="283"/>
      <c r="B25" s="40" t="s">
        <v>120</v>
      </c>
      <c r="C25" s="46">
        <f aca="true" t="shared" si="0" ref="C25:H25">ROUND(IF(C24&lt;8,8,C24)*2.895*1.05,0.1)</f>
        <v>48</v>
      </c>
      <c r="D25" s="46">
        <f t="shared" si="0"/>
        <v>31</v>
      </c>
      <c r="E25" s="46">
        <f t="shared" si="0"/>
        <v>24</v>
      </c>
      <c r="F25" s="46">
        <f t="shared" si="0"/>
        <v>24</v>
      </c>
      <c r="G25" s="46">
        <f t="shared" si="0"/>
        <v>24</v>
      </c>
      <c r="H25" s="46">
        <f t="shared" si="0"/>
        <v>24</v>
      </c>
      <c r="I25" s="280"/>
      <c r="J25" s="35"/>
      <c r="K25" s="35"/>
      <c r="L25" s="35"/>
      <c r="M25" s="35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</row>
    <row r="26" spans="1:36" ht="19.5" customHeight="1">
      <c r="A26" s="284"/>
      <c r="B26" s="40" t="s">
        <v>121</v>
      </c>
      <c r="C26" s="42">
        <f aca="true" t="shared" si="1" ref="C26:H26">C25/2</f>
        <v>24</v>
      </c>
      <c r="D26" s="42">
        <f t="shared" si="1"/>
        <v>15.5</v>
      </c>
      <c r="E26" s="42">
        <f t="shared" si="1"/>
        <v>12</v>
      </c>
      <c r="F26" s="42">
        <f t="shared" si="1"/>
        <v>12</v>
      </c>
      <c r="G26" s="42">
        <f t="shared" si="1"/>
        <v>12</v>
      </c>
      <c r="H26" s="42">
        <f t="shared" si="1"/>
        <v>12</v>
      </c>
      <c r="I26" s="281"/>
      <c r="J26" s="35"/>
      <c r="K26" s="35"/>
      <c r="L26" s="35"/>
      <c r="M26" s="35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</row>
    <row r="27" spans="1:36" ht="19.5" customHeight="1">
      <c r="A27" s="282">
        <v>7</v>
      </c>
      <c r="B27" s="37" t="s">
        <v>118</v>
      </c>
      <c r="C27" s="44">
        <f>C24+I27</f>
        <v>17.4</v>
      </c>
      <c r="D27" s="44">
        <f>D24+I27</f>
        <v>11.8</v>
      </c>
      <c r="E27" s="44">
        <f>E24+I27</f>
        <v>9.6</v>
      </c>
      <c r="F27" s="44">
        <f>F24+I27</f>
        <v>6.9</v>
      </c>
      <c r="G27" s="44">
        <f>G24+I27</f>
        <v>5.7</v>
      </c>
      <c r="H27" s="44">
        <f>H24+I27</f>
        <v>4.4</v>
      </c>
      <c r="I27" s="38">
        <v>1.7</v>
      </c>
      <c r="J27" s="276" t="s">
        <v>127</v>
      </c>
      <c r="K27" s="35"/>
      <c r="L27" s="35"/>
      <c r="M27" s="35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</row>
    <row r="28" spans="1:36" ht="19.5" customHeight="1">
      <c r="A28" s="283"/>
      <c r="B28" s="40" t="s">
        <v>120</v>
      </c>
      <c r="C28" s="46">
        <f aca="true" t="shared" si="2" ref="C28:I28">ROUND(IF(C27&lt;8,8,C27)*2.895*1.05,0.1)</f>
        <v>53</v>
      </c>
      <c r="D28" s="46">
        <f t="shared" si="2"/>
        <v>36</v>
      </c>
      <c r="E28" s="46">
        <f t="shared" si="2"/>
        <v>29</v>
      </c>
      <c r="F28" s="46">
        <f t="shared" si="2"/>
        <v>24</v>
      </c>
      <c r="G28" s="46">
        <f t="shared" si="2"/>
        <v>24</v>
      </c>
      <c r="H28" s="46">
        <f t="shared" si="2"/>
        <v>24</v>
      </c>
      <c r="I28" s="46">
        <f t="shared" si="2"/>
        <v>24</v>
      </c>
      <c r="J28" s="280"/>
      <c r="K28" s="35"/>
      <c r="L28" s="35"/>
      <c r="M28" s="35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</row>
    <row r="29" spans="1:36" ht="19.5" customHeight="1">
      <c r="A29" s="284"/>
      <c r="B29" s="40" t="s">
        <v>121</v>
      </c>
      <c r="C29" s="42">
        <f aca="true" t="shared" si="3" ref="C29:I29">C28/2</f>
        <v>26.5</v>
      </c>
      <c r="D29" s="42">
        <f t="shared" si="3"/>
        <v>18</v>
      </c>
      <c r="E29" s="42">
        <f t="shared" si="3"/>
        <v>14.5</v>
      </c>
      <c r="F29" s="42">
        <f t="shared" si="3"/>
        <v>12</v>
      </c>
      <c r="G29" s="42">
        <f t="shared" si="3"/>
        <v>12</v>
      </c>
      <c r="H29" s="42">
        <f t="shared" si="3"/>
        <v>12</v>
      </c>
      <c r="I29" s="42">
        <f t="shared" si="3"/>
        <v>12</v>
      </c>
      <c r="J29" s="281"/>
      <c r="K29" s="35"/>
      <c r="L29" s="35"/>
      <c r="M29" s="35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</row>
    <row r="30" spans="1:36" ht="19.5" customHeight="1">
      <c r="A30" s="282">
        <v>8</v>
      </c>
      <c r="B30" s="37" t="s">
        <v>118</v>
      </c>
      <c r="C30" s="44">
        <f>C27+J30</f>
        <v>21.7</v>
      </c>
      <c r="D30" s="44">
        <f>D27+J30</f>
        <v>16.1</v>
      </c>
      <c r="E30" s="44">
        <f>E27+J30</f>
        <v>13.899999999999999</v>
      </c>
      <c r="F30" s="44">
        <f>F27+J30</f>
        <v>11.2</v>
      </c>
      <c r="G30" s="44">
        <f>G27+J30</f>
        <v>10</v>
      </c>
      <c r="H30" s="44">
        <f>H27+J30</f>
        <v>8.7</v>
      </c>
      <c r="I30" s="44">
        <f>I27+J30</f>
        <v>6</v>
      </c>
      <c r="J30" s="38">
        <v>4.3</v>
      </c>
      <c r="K30" s="276" t="s">
        <v>128</v>
      </c>
      <c r="L30" s="35"/>
      <c r="M30" s="35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</row>
    <row r="31" spans="1:36" ht="19.5" customHeight="1">
      <c r="A31" s="283"/>
      <c r="B31" s="40" t="s">
        <v>120</v>
      </c>
      <c r="C31" s="46">
        <f aca="true" t="shared" si="4" ref="C31:J31">ROUND(IF(C30&lt;8,8,C30)*2.895*1.05,0.1)</f>
        <v>66</v>
      </c>
      <c r="D31" s="46">
        <f t="shared" si="4"/>
        <v>49</v>
      </c>
      <c r="E31" s="46">
        <f t="shared" si="4"/>
        <v>42</v>
      </c>
      <c r="F31" s="46">
        <f t="shared" si="4"/>
        <v>34</v>
      </c>
      <c r="G31" s="46">
        <f t="shared" si="4"/>
        <v>30</v>
      </c>
      <c r="H31" s="46">
        <f t="shared" si="4"/>
        <v>26</v>
      </c>
      <c r="I31" s="46">
        <f t="shared" si="4"/>
        <v>24</v>
      </c>
      <c r="J31" s="46">
        <f t="shared" si="4"/>
        <v>24</v>
      </c>
      <c r="K31" s="280"/>
      <c r="L31" s="35"/>
      <c r="M31" s="35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</row>
    <row r="32" spans="1:36" ht="19.5" customHeight="1">
      <c r="A32" s="284"/>
      <c r="B32" s="40" t="s">
        <v>121</v>
      </c>
      <c r="C32" s="42">
        <f>C31/2</f>
        <v>33</v>
      </c>
      <c r="D32" s="42">
        <f aca="true" t="shared" si="5" ref="D32:J32">D31/2</f>
        <v>24.5</v>
      </c>
      <c r="E32" s="42">
        <f t="shared" si="5"/>
        <v>21</v>
      </c>
      <c r="F32" s="42">
        <f t="shared" si="5"/>
        <v>17</v>
      </c>
      <c r="G32" s="42">
        <f t="shared" si="5"/>
        <v>15</v>
      </c>
      <c r="H32" s="42">
        <f t="shared" si="5"/>
        <v>13</v>
      </c>
      <c r="I32" s="42">
        <f t="shared" si="5"/>
        <v>12</v>
      </c>
      <c r="J32" s="42">
        <f t="shared" si="5"/>
        <v>12</v>
      </c>
      <c r="K32" s="281"/>
      <c r="L32" s="35"/>
      <c r="M32" s="35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ht="19.5" customHeight="1">
      <c r="A33" s="282">
        <v>9</v>
      </c>
      <c r="B33" s="37" t="s">
        <v>118</v>
      </c>
      <c r="C33" s="44">
        <f>C30+K33</f>
        <v>24.9</v>
      </c>
      <c r="D33" s="44">
        <f>D30+K33</f>
        <v>19.3</v>
      </c>
      <c r="E33" s="44">
        <f>E30+K33</f>
        <v>17.099999999999998</v>
      </c>
      <c r="F33" s="44">
        <f>F30+K33</f>
        <v>14.399999999999999</v>
      </c>
      <c r="G33" s="44">
        <f>G30+K33</f>
        <v>13.2</v>
      </c>
      <c r="H33" s="44">
        <f>H30+K33</f>
        <v>11.899999999999999</v>
      </c>
      <c r="I33" s="44">
        <f>I30+K33</f>
        <v>9.2</v>
      </c>
      <c r="J33" s="44">
        <f>J30+K33</f>
        <v>7.5</v>
      </c>
      <c r="K33" s="38">
        <v>3.2</v>
      </c>
      <c r="L33" s="276" t="s">
        <v>129</v>
      </c>
      <c r="M33" s="35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36" ht="19.5" customHeight="1">
      <c r="A34" s="283"/>
      <c r="B34" s="40" t="s">
        <v>120</v>
      </c>
      <c r="C34" s="46">
        <f aca="true" t="shared" si="6" ref="C34:K34">ROUND(IF(C33&lt;8,8,C33)*2.895*1.05,0.1)</f>
        <v>76</v>
      </c>
      <c r="D34" s="46">
        <f t="shared" si="6"/>
        <v>59</v>
      </c>
      <c r="E34" s="46">
        <f t="shared" si="6"/>
        <v>52</v>
      </c>
      <c r="F34" s="46">
        <f t="shared" si="6"/>
        <v>44</v>
      </c>
      <c r="G34" s="46">
        <f t="shared" si="6"/>
        <v>40</v>
      </c>
      <c r="H34" s="46">
        <f t="shared" si="6"/>
        <v>36</v>
      </c>
      <c r="I34" s="46">
        <f t="shared" si="6"/>
        <v>28</v>
      </c>
      <c r="J34" s="46">
        <f t="shared" si="6"/>
        <v>24</v>
      </c>
      <c r="K34" s="46">
        <f t="shared" si="6"/>
        <v>24</v>
      </c>
      <c r="L34" s="280"/>
      <c r="M34" s="35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</row>
    <row r="35" spans="1:36" ht="19.5" customHeight="1">
      <c r="A35" s="284"/>
      <c r="B35" s="40" t="s">
        <v>121</v>
      </c>
      <c r="C35" s="42">
        <f>C34/2</f>
        <v>38</v>
      </c>
      <c r="D35" s="42">
        <f aca="true" t="shared" si="7" ref="D35:K35">D34/2</f>
        <v>29.5</v>
      </c>
      <c r="E35" s="42">
        <f t="shared" si="7"/>
        <v>26</v>
      </c>
      <c r="F35" s="42">
        <f t="shared" si="7"/>
        <v>22</v>
      </c>
      <c r="G35" s="42">
        <f t="shared" si="7"/>
        <v>20</v>
      </c>
      <c r="H35" s="42">
        <f t="shared" si="7"/>
        <v>18</v>
      </c>
      <c r="I35" s="42">
        <f t="shared" si="7"/>
        <v>14</v>
      </c>
      <c r="J35" s="42">
        <v>12</v>
      </c>
      <c r="K35" s="42">
        <f t="shared" si="7"/>
        <v>12</v>
      </c>
      <c r="L35" s="281"/>
      <c r="M35" s="35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</row>
    <row r="36" spans="1:36" ht="19.5" customHeight="1">
      <c r="A36" s="282">
        <v>10</v>
      </c>
      <c r="B36" s="37" t="s">
        <v>118</v>
      </c>
      <c r="C36" s="44">
        <f>C33+L36</f>
        <v>28.4</v>
      </c>
      <c r="D36" s="44">
        <f>D33+L36</f>
        <v>22.8</v>
      </c>
      <c r="E36" s="44">
        <f>E33+L36</f>
        <v>20.599999999999998</v>
      </c>
      <c r="F36" s="44">
        <f>F33+L36</f>
        <v>17.9</v>
      </c>
      <c r="G36" s="44">
        <f>G33+L36</f>
        <v>16.7</v>
      </c>
      <c r="H36" s="44">
        <f>H33+L36</f>
        <v>15.399999999999999</v>
      </c>
      <c r="I36" s="44">
        <f>I33+L36</f>
        <v>12.7</v>
      </c>
      <c r="J36" s="44">
        <f>J33+L36</f>
        <v>11</v>
      </c>
      <c r="K36" s="44">
        <f>K33+L36</f>
        <v>6.7</v>
      </c>
      <c r="L36" s="38">
        <v>3.5</v>
      </c>
      <c r="M36" s="276" t="s">
        <v>130</v>
      </c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</row>
    <row r="37" spans="1:36" ht="19.5" customHeight="1">
      <c r="A37" s="283"/>
      <c r="B37" s="40" t="s">
        <v>120</v>
      </c>
      <c r="C37" s="41">
        <f aca="true" t="shared" si="8" ref="C37:L37">ROUND(IF(C36&lt;8,8,C36)*2.895*1.05,0.1)</f>
        <v>86</v>
      </c>
      <c r="D37" s="46">
        <f t="shared" si="8"/>
        <v>69</v>
      </c>
      <c r="E37" s="46">
        <f t="shared" si="8"/>
        <v>63</v>
      </c>
      <c r="F37" s="46">
        <f t="shared" si="8"/>
        <v>54</v>
      </c>
      <c r="G37" s="46">
        <f t="shared" si="8"/>
        <v>51</v>
      </c>
      <c r="H37" s="46">
        <f t="shared" si="8"/>
        <v>47</v>
      </c>
      <c r="I37" s="46">
        <f t="shared" si="8"/>
        <v>39</v>
      </c>
      <c r="J37" s="46">
        <f t="shared" si="8"/>
        <v>33</v>
      </c>
      <c r="K37" s="46">
        <f t="shared" si="8"/>
        <v>24</v>
      </c>
      <c r="L37" s="46">
        <f t="shared" si="8"/>
        <v>24</v>
      </c>
      <c r="M37" s="280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</row>
    <row r="38" spans="1:13" ht="19.5" customHeight="1">
      <c r="A38" s="284"/>
      <c r="B38" s="40" t="s">
        <v>121</v>
      </c>
      <c r="C38" s="42">
        <f>C37/2</f>
        <v>43</v>
      </c>
      <c r="D38" s="42">
        <f aca="true" t="shared" si="9" ref="D38:L38">D37/2</f>
        <v>34.5</v>
      </c>
      <c r="E38" s="42">
        <f t="shared" si="9"/>
        <v>31.5</v>
      </c>
      <c r="F38" s="42">
        <f t="shared" si="9"/>
        <v>27</v>
      </c>
      <c r="G38" s="42">
        <f t="shared" si="9"/>
        <v>25.5</v>
      </c>
      <c r="H38" s="42">
        <f t="shared" si="9"/>
        <v>23.5</v>
      </c>
      <c r="I38" s="42">
        <f t="shared" si="9"/>
        <v>19.5</v>
      </c>
      <c r="J38" s="42">
        <f t="shared" si="9"/>
        <v>16.5</v>
      </c>
      <c r="K38" s="42">
        <f t="shared" si="9"/>
        <v>12</v>
      </c>
      <c r="L38" s="42">
        <f t="shared" si="9"/>
        <v>12</v>
      </c>
      <c r="M38" s="281"/>
    </row>
    <row r="39" spans="11:12" ht="19.5" customHeight="1">
      <c r="K39" s="285" t="s">
        <v>131</v>
      </c>
      <c r="L39" s="285"/>
    </row>
    <row r="40" spans="1:36" s="30" customFormat="1" ht="19.5" customHeight="1">
      <c r="A40" s="50"/>
      <c r="B40" s="51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</row>
    <row r="41" spans="1:36" s="30" customFormat="1" ht="19.5" customHeight="1">
      <c r="A41" s="50"/>
      <c r="B41" s="51"/>
      <c r="C41" s="50"/>
      <c r="D41" s="50"/>
      <c r="E41" s="50"/>
      <c r="F41" s="50"/>
      <c r="G41" s="50"/>
      <c r="H41" s="50"/>
      <c r="I41" s="50"/>
      <c r="J41" s="50"/>
      <c r="K41" s="50"/>
      <c r="L41" s="286"/>
      <c r="M41" s="286"/>
      <c r="N41" s="50"/>
      <c r="O41" s="50"/>
      <c r="P41" s="50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</row>
    <row r="42" spans="1:36" s="30" customFormat="1" ht="19.5" customHeight="1">
      <c r="A42" s="50"/>
      <c r="B42" s="51"/>
      <c r="C42" s="50"/>
      <c r="D42" s="50"/>
      <c r="E42" s="50"/>
      <c r="F42" s="50"/>
      <c r="G42" s="50"/>
      <c r="H42" s="50"/>
      <c r="I42" s="50"/>
      <c r="J42" s="50"/>
      <c r="K42" s="50"/>
      <c r="L42" s="47"/>
      <c r="M42" s="47"/>
      <c r="N42" s="50"/>
      <c r="O42" s="50"/>
      <c r="P42" s="50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</row>
    <row r="43" ht="19.5" customHeight="1"/>
    <row r="44" spans="1:36" s="30" customFormat="1" ht="19.5" customHeight="1">
      <c r="A44" s="50"/>
      <c r="B44" s="51"/>
      <c r="C44" s="50"/>
      <c r="D44" s="50"/>
      <c r="E44" s="50"/>
      <c r="F44" s="50"/>
      <c r="G44" s="50"/>
      <c r="H44" s="50"/>
      <c r="I44" s="50"/>
      <c r="J44" s="50"/>
      <c r="K44" s="50"/>
      <c r="L44" s="286"/>
      <c r="M44" s="286"/>
      <c r="N44" s="50"/>
      <c r="O44" s="50"/>
      <c r="P44" s="50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</row>
    <row r="45" spans="2:36" s="30" customFormat="1" ht="19.5" customHeight="1">
      <c r="B45" s="272" t="s">
        <v>132</v>
      </c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</row>
    <row r="46" spans="2:36" s="30" customFormat="1" ht="19.5" customHeight="1"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</row>
    <row r="47" spans="2:36" s="30" customFormat="1" ht="19.5" customHeight="1">
      <c r="B47" s="273" t="s">
        <v>133</v>
      </c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</row>
    <row r="48" spans="2:36" s="30" customFormat="1" ht="19.5" customHeight="1"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</row>
    <row r="49" spans="5:36" ht="19.5" customHeight="1">
      <c r="E49" s="273" t="s">
        <v>114</v>
      </c>
      <c r="F49" s="273"/>
      <c r="G49" s="273"/>
      <c r="H49" s="273"/>
      <c r="I49" s="273"/>
      <c r="J49" s="273"/>
      <c r="K49" s="273"/>
      <c r="N49" s="31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</row>
    <row r="50" spans="1:36" ht="19.5" customHeight="1">
      <c r="A50" s="34"/>
      <c r="B50" s="34"/>
      <c r="C50" s="34"/>
      <c r="D50" s="34"/>
      <c r="E50" s="273"/>
      <c r="F50" s="273"/>
      <c r="G50" s="273"/>
      <c r="H50" s="273"/>
      <c r="I50" s="273"/>
      <c r="J50" s="273"/>
      <c r="K50" s="273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</row>
    <row r="51" spans="1:36" ht="19.5" customHeight="1">
      <c r="A51" s="274" t="s">
        <v>115</v>
      </c>
      <c r="B51" s="275" t="s">
        <v>116</v>
      </c>
      <c r="C51" s="275" t="s">
        <v>117</v>
      </c>
      <c r="D51" s="35"/>
      <c r="E51" s="35"/>
      <c r="F51" s="35"/>
      <c r="G51" s="35"/>
      <c r="H51" s="36"/>
      <c r="I51" s="36"/>
      <c r="J51" s="36"/>
      <c r="K51" s="36"/>
      <c r="L51" s="36"/>
      <c r="M51" s="36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</row>
    <row r="52" spans="1:36" ht="19.5" customHeight="1">
      <c r="A52" s="274"/>
      <c r="B52" s="276"/>
      <c r="C52" s="276"/>
      <c r="D52" s="35"/>
      <c r="E52" s="35"/>
      <c r="F52" s="35"/>
      <c r="G52" s="35"/>
      <c r="H52" s="36"/>
      <c r="I52" s="36"/>
      <c r="J52" s="36"/>
      <c r="K52" s="36"/>
      <c r="L52" s="36"/>
      <c r="M52" s="36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</row>
    <row r="53" spans="1:36" ht="19.5" customHeight="1">
      <c r="A53" s="277">
        <v>1</v>
      </c>
      <c r="B53" s="37" t="s">
        <v>118</v>
      </c>
      <c r="C53" s="38">
        <v>5.6</v>
      </c>
      <c r="D53" s="275" t="s">
        <v>119</v>
      </c>
      <c r="E53" s="39"/>
      <c r="F53" s="35"/>
      <c r="G53" s="35"/>
      <c r="H53" s="36"/>
      <c r="I53" s="36"/>
      <c r="J53" s="36"/>
      <c r="K53" s="36"/>
      <c r="L53" s="36"/>
      <c r="M53" s="36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</row>
    <row r="54" spans="1:36" ht="19.5" customHeight="1">
      <c r="A54" s="278"/>
      <c r="B54" s="40" t="s">
        <v>120</v>
      </c>
      <c r="C54" s="46">
        <f>C10*0.87842</f>
        <v>21.082079999999998</v>
      </c>
      <c r="D54" s="275"/>
      <c r="E54" s="39"/>
      <c r="F54" s="35"/>
      <c r="G54" s="35"/>
      <c r="H54" s="36"/>
      <c r="I54" s="36"/>
      <c r="J54" s="36"/>
      <c r="K54" s="36"/>
      <c r="L54" s="36"/>
      <c r="M54" s="36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</row>
    <row r="55" spans="1:36" ht="19.5" customHeight="1">
      <c r="A55" s="279"/>
      <c r="B55" s="40" t="s">
        <v>121</v>
      </c>
      <c r="C55" s="42">
        <f>C54/2</f>
        <v>10.541039999999999</v>
      </c>
      <c r="D55" s="275"/>
      <c r="E55" s="43"/>
      <c r="F55" s="35"/>
      <c r="G55" s="35"/>
      <c r="H55" s="36"/>
      <c r="I55" s="36"/>
      <c r="J55" s="36"/>
      <c r="K55" s="36"/>
      <c r="L55" s="36"/>
      <c r="M55" s="36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</row>
    <row r="56" spans="1:36" ht="19.5" customHeight="1">
      <c r="A56" s="277">
        <v>2</v>
      </c>
      <c r="B56" s="37" t="s">
        <v>118</v>
      </c>
      <c r="C56" s="44">
        <f>C53+D56</f>
        <v>7.8</v>
      </c>
      <c r="D56" s="38">
        <v>2.2</v>
      </c>
      <c r="E56" s="276" t="s">
        <v>122</v>
      </c>
      <c r="F56" s="35"/>
      <c r="G56" s="35"/>
      <c r="H56" s="35"/>
      <c r="I56" s="35"/>
      <c r="J56" s="35"/>
      <c r="K56" s="35"/>
      <c r="L56" s="35"/>
      <c r="M56" s="35"/>
      <c r="N56" s="45"/>
      <c r="O56" s="45"/>
      <c r="P56" s="45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</row>
    <row r="57" spans="1:36" ht="19.5" customHeight="1">
      <c r="A57" s="278"/>
      <c r="B57" s="40" t="s">
        <v>120</v>
      </c>
      <c r="C57" s="46">
        <f>C13*0.87842</f>
        <v>21.082079999999998</v>
      </c>
      <c r="D57" s="46">
        <f>D13*0.87842</f>
        <v>21.082079999999998</v>
      </c>
      <c r="E57" s="280"/>
      <c r="F57" s="35"/>
      <c r="G57" s="35"/>
      <c r="H57" s="35"/>
      <c r="I57" s="35"/>
      <c r="J57" s="35"/>
      <c r="K57" s="35"/>
      <c r="L57" s="35"/>
      <c r="M57" s="35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</row>
    <row r="58" spans="1:36" ht="19.5" customHeight="1">
      <c r="A58" s="279"/>
      <c r="B58" s="40" t="s">
        <v>121</v>
      </c>
      <c r="C58" s="42">
        <f>C57/2</f>
        <v>10.541039999999999</v>
      </c>
      <c r="D58" s="42">
        <f>D57/2</f>
        <v>10.541039999999999</v>
      </c>
      <c r="E58" s="281"/>
      <c r="F58" s="35"/>
      <c r="G58" s="35"/>
      <c r="H58" s="35"/>
      <c r="I58" s="35"/>
      <c r="J58" s="35"/>
      <c r="K58" s="35"/>
      <c r="L58" s="35"/>
      <c r="M58" s="35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</row>
    <row r="59" spans="1:36" ht="19.5" customHeight="1">
      <c r="A59" s="277">
        <v>3</v>
      </c>
      <c r="B59" s="37" t="s">
        <v>118</v>
      </c>
      <c r="C59" s="44">
        <f>C56+E59</f>
        <v>10.5</v>
      </c>
      <c r="D59" s="44">
        <f>D56+E59</f>
        <v>4.9</v>
      </c>
      <c r="E59" s="38">
        <v>2.7</v>
      </c>
      <c r="F59" s="275" t="s">
        <v>123</v>
      </c>
      <c r="G59" s="35"/>
      <c r="H59" s="35"/>
      <c r="I59" s="35"/>
      <c r="J59" s="35"/>
      <c r="K59" s="35"/>
      <c r="L59" s="35"/>
      <c r="M59" s="35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</row>
    <row r="60" spans="1:36" ht="19.5" customHeight="1">
      <c r="A60" s="278"/>
      <c r="B60" s="40" t="s">
        <v>120</v>
      </c>
      <c r="C60" s="46">
        <f>C16*0.87842</f>
        <v>28.10944</v>
      </c>
      <c r="D60" s="46">
        <f>D16*0.87842</f>
        <v>21.082079999999998</v>
      </c>
      <c r="E60" s="46">
        <f>E16*0.87842</f>
        <v>21.082079999999998</v>
      </c>
      <c r="F60" s="275"/>
      <c r="G60" s="47"/>
      <c r="H60" s="35"/>
      <c r="I60" s="35"/>
      <c r="J60" s="35"/>
      <c r="K60" s="35"/>
      <c r="L60" s="35"/>
      <c r="M60" s="35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</row>
    <row r="61" spans="1:36" ht="19.5" customHeight="1">
      <c r="A61" s="279"/>
      <c r="B61" s="40" t="s">
        <v>121</v>
      </c>
      <c r="C61" s="42">
        <f>C60/2</f>
        <v>14.05472</v>
      </c>
      <c r="D61" s="42">
        <f>D60/2</f>
        <v>10.541039999999999</v>
      </c>
      <c r="E61" s="42">
        <f>E60/2</f>
        <v>10.541039999999999</v>
      </c>
      <c r="F61" s="275"/>
      <c r="G61" s="47"/>
      <c r="H61" s="35"/>
      <c r="I61" s="35"/>
      <c r="J61" s="35"/>
      <c r="K61" s="35"/>
      <c r="L61" s="35"/>
      <c r="M61" s="35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</row>
    <row r="62" spans="1:36" ht="19.5" customHeight="1">
      <c r="A62" s="282">
        <v>4</v>
      </c>
      <c r="B62" s="37" t="s">
        <v>118</v>
      </c>
      <c r="C62" s="44">
        <f>C59+F62</f>
        <v>11.7</v>
      </c>
      <c r="D62" s="44">
        <f>D59+F62</f>
        <v>6.1000000000000005</v>
      </c>
      <c r="E62" s="44">
        <f>E59+F62</f>
        <v>3.9000000000000004</v>
      </c>
      <c r="F62" s="48">
        <v>1.2</v>
      </c>
      <c r="G62" s="276" t="s">
        <v>124</v>
      </c>
      <c r="H62" s="35"/>
      <c r="I62" s="35"/>
      <c r="J62" s="35"/>
      <c r="K62" s="35"/>
      <c r="L62" s="35"/>
      <c r="M62" s="35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</row>
    <row r="63" spans="1:36" ht="19.5" customHeight="1">
      <c r="A63" s="283"/>
      <c r="B63" s="40" t="s">
        <v>120</v>
      </c>
      <c r="C63" s="46">
        <f>C19*0.87842</f>
        <v>31.62312</v>
      </c>
      <c r="D63" s="46">
        <f>D19*0.87842</f>
        <v>21.082079999999998</v>
      </c>
      <c r="E63" s="46">
        <f>E19*0.87842</f>
        <v>21.082079999999998</v>
      </c>
      <c r="F63" s="46">
        <f>F19*0.87842</f>
        <v>21.082079999999998</v>
      </c>
      <c r="G63" s="280"/>
      <c r="H63" s="35"/>
      <c r="I63" s="35"/>
      <c r="J63" s="35"/>
      <c r="K63" s="35"/>
      <c r="L63" s="35"/>
      <c r="M63" s="35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</row>
    <row r="64" spans="1:36" ht="19.5" customHeight="1">
      <c r="A64" s="284"/>
      <c r="B64" s="40" t="s">
        <v>121</v>
      </c>
      <c r="C64" s="42">
        <f>C63/2</f>
        <v>15.81156</v>
      </c>
      <c r="D64" s="42">
        <f>D63/2</f>
        <v>10.541039999999999</v>
      </c>
      <c r="E64" s="42">
        <f>E63/2</f>
        <v>10.541039999999999</v>
      </c>
      <c r="F64" s="42">
        <f>F63/2</f>
        <v>10.541039999999999</v>
      </c>
      <c r="G64" s="281"/>
      <c r="H64" s="35"/>
      <c r="I64" s="35"/>
      <c r="J64" s="35"/>
      <c r="K64" s="35"/>
      <c r="L64" s="35"/>
      <c r="M64" s="35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</row>
    <row r="65" spans="1:36" ht="19.5" customHeight="1">
      <c r="A65" s="282">
        <v>5</v>
      </c>
      <c r="B65" s="37" t="s">
        <v>118</v>
      </c>
      <c r="C65" s="44">
        <f>C62+G65</f>
        <v>13</v>
      </c>
      <c r="D65" s="44">
        <f>D62+G65</f>
        <v>7.4</v>
      </c>
      <c r="E65" s="44">
        <f>E62+G65</f>
        <v>5.2</v>
      </c>
      <c r="F65" s="44">
        <f>F62+G65</f>
        <v>2.5</v>
      </c>
      <c r="G65" s="49">
        <v>1.3</v>
      </c>
      <c r="H65" s="276" t="s">
        <v>125</v>
      </c>
      <c r="I65" s="35"/>
      <c r="J65" s="35"/>
      <c r="K65" s="35"/>
      <c r="L65" s="35"/>
      <c r="M65" s="35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</row>
    <row r="66" spans="1:36" ht="19.5" customHeight="1">
      <c r="A66" s="283"/>
      <c r="B66" s="40" t="s">
        <v>120</v>
      </c>
      <c r="C66" s="46">
        <f>C22*0.87842</f>
        <v>35.1368</v>
      </c>
      <c r="D66" s="46">
        <f>D22*0.87842</f>
        <v>21.082079999999998</v>
      </c>
      <c r="E66" s="46">
        <f>E22*0.87842</f>
        <v>21.082079999999998</v>
      </c>
      <c r="F66" s="46">
        <f>F22*0.87842</f>
        <v>21.082079999999998</v>
      </c>
      <c r="G66" s="46">
        <f>G22*0.87842</f>
        <v>21.082079999999998</v>
      </c>
      <c r="H66" s="280"/>
      <c r="I66" s="35"/>
      <c r="J66" s="35"/>
      <c r="K66" s="35"/>
      <c r="L66" s="35"/>
      <c r="M66" s="35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</row>
    <row r="67" spans="1:36" ht="19.5" customHeight="1">
      <c r="A67" s="284"/>
      <c r="B67" s="40" t="s">
        <v>121</v>
      </c>
      <c r="C67" s="42">
        <f>C66/2</f>
        <v>17.5684</v>
      </c>
      <c r="D67" s="42">
        <f>D66/2</f>
        <v>10.541039999999999</v>
      </c>
      <c r="E67" s="42">
        <f>E66/2</f>
        <v>10.541039999999999</v>
      </c>
      <c r="F67" s="42">
        <f>F66/2</f>
        <v>10.541039999999999</v>
      </c>
      <c r="G67" s="42">
        <f>G66/2</f>
        <v>10.541039999999999</v>
      </c>
      <c r="H67" s="281"/>
      <c r="I67" s="35"/>
      <c r="J67" s="35"/>
      <c r="K67" s="35"/>
      <c r="L67" s="35"/>
      <c r="M67" s="35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</row>
    <row r="68" spans="1:36" ht="19.5" customHeight="1">
      <c r="A68" s="282">
        <v>6</v>
      </c>
      <c r="B68" s="37" t="s">
        <v>118</v>
      </c>
      <c r="C68" s="44">
        <f>C65+H68</f>
        <v>15.7</v>
      </c>
      <c r="D68" s="44">
        <f>D65+H68</f>
        <v>10.100000000000001</v>
      </c>
      <c r="E68" s="44">
        <f>E65+H68</f>
        <v>7.9</v>
      </c>
      <c r="F68" s="44">
        <f>F65+H68</f>
        <v>5.2</v>
      </c>
      <c r="G68" s="44">
        <f>G65+H68</f>
        <v>4</v>
      </c>
      <c r="H68" s="38">
        <v>2.7</v>
      </c>
      <c r="I68" s="276" t="s">
        <v>126</v>
      </c>
      <c r="J68" s="35"/>
      <c r="K68" s="35"/>
      <c r="L68" s="35"/>
      <c r="M68" s="35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</row>
    <row r="69" spans="1:36" ht="19.5" customHeight="1">
      <c r="A69" s="283"/>
      <c r="B69" s="40" t="s">
        <v>120</v>
      </c>
      <c r="C69" s="46">
        <f aca="true" t="shared" si="10" ref="C69:H69">C25*0.87842</f>
        <v>42.164159999999995</v>
      </c>
      <c r="D69" s="46">
        <f t="shared" si="10"/>
        <v>27.23102</v>
      </c>
      <c r="E69" s="46">
        <f t="shared" si="10"/>
        <v>21.082079999999998</v>
      </c>
      <c r="F69" s="46">
        <f t="shared" si="10"/>
        <v>21.082079999999998</v>
      </c>
      <c r="G69" s="46">
        <f t="shared" si="10"/>
        <v>21.082079999999998</v>
      </c>
      <c r="H69" s="46">
        <f t="shared" si="10"/>
        <v>21.082079999999998</v>
      </c>
      <c r="I69" s="280"/>
      <c r="J69" s="35"/>
      <c r="K69" s="35"/>
      <c r="L69" s="35"/>
      <c r="M69" s="35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</row>
    <row r="70" spans="1:36" ht="19.5" customHeight="1">
      <c r="A70" s="284"/>
      <c r="B70" s="40" t="s">
        <v>121</v>
      </c>
      <c r="C70" s="42">
        <f aca="true" t="shared" si="11" ref="C70:H70">C69/2</f>
        <v>21.082079999999998</v>
      </c>
      <c r="D70" s="42">
        <f t="shared" si="11"/>
        <v>13.61551</v>
      </c>
      <c r="E70" s="42">
        <f t="shared" si="11"/>
        <v>10.541039999999999</v>
      </c>
      <c r="F70" s="42">
        <f t="shared" si="11"/>
        <v>10.541039999999999</v>
      </c>
      <c r="G70" s="42">
        <f t="shared" si="11"/>
        <v>10.541039999999999</v>
      </c>
      <c r="H70" s="42">
        <f t="shared" si="11"/>
        <v>10.541039999999999</v>
      </c>
      <c r="I70" s="281"/>
      <c r="J70" s="35"/>
      <c r="K70" s="35"/>
      <c r="L70" s="35"/>
      <c r="M70" s="35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</row>
    <row r="71" spans="1:36" ht="19.5" customHeight="1">
      <c r="A71" s="282">
        <v>7</v>
      </c>
      <c r="B71" s="37" t="s">
        <v>118</v>
      </c>
      <c r="C71" s="44">
        <f>C68+I71</f>
        <v>17.4</v>
      </c>
      <c r="D71" s="44">
        <f>D68+I71</f>
        <v>11.8</v>
      </c>
      <c r="E71" s="44">
        <f>E68+I71</f>
        <v>9.6</v>
      </c>
      <c r="F71" s="44">
        <f>F68+I71</f>
        <v>6.9</v>
      </c>
      <c r="G71" s="44">
        <f>G68+I71</f>
        <v>5.7</v>
      </c>
      <c r="H71" s="44">
        <f>H68+I71</f>
        <v>4.4</v>
      </c>
      <c r="I71" s="38">
        <v>1.7</v>
      </c>
      <c r="J71" s="276" t="s">
        <v>127</v>
      </c>
      <c r="K71" s="35"/>
      <c r="L71" s="35"/>
      <c r="M71" s="35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</row>
    <row r="72" spans="1:36" ht="19.5" customHeight="1">
      <c r="A72" s="283"/>
      <c r="B72" s="40" t="s">
        <v>120</v>
      </c>
      <c r="C72" s="46">
        <f aca="true" t="shared" si="12" ref="C72:I72">C28*0.87842</f>
        <v>46.55626</v>
      </c>
      <c r="D72" s="46">
        <f t="shared" si="12"/>
        <v>31.62312</v>
      </c>
      <c r="E72" s="46">
        <f t="shared" si="12"/>
        <v>25.47418</v>
      </c>
      <c r="F72" s="46">
        <f t="shared" si="12"/>
        <v>21.082079999999998</v>
      </c>
      <c r="G72" s="46">
        <f t="shared" si="12"/>
        <v>21.082079999999998</v>
      </c>
      <c r="H72" s="46">
        <f t="shared" si="12"/>
        <v>21.082079999999998</v>
      </c>
      <c r="I72" s="46">
        <f t="shared" si="12"/>
        <v>21.082079999999998</v>
      </c>
      <c r="J72" s="280"/>
      <c r="K72" s="35"/>
      <c r="L72" s="35"/>
      <c r="M72" s="35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</row>
    <row r="73" spans="1:36" ht="19.5" customHeight="1">
      <c r="A73" s="284"/>
      <c r="B73" s="40" t="s">
        <v>121</v>
      </c>
      <c r="C73" s="42">
        <f aca="true" t="shared" si="13" ref="C73:I73">C72/2</f>
        <v>23.27813</v>
      </c>
      <c r="D73" s="42">
        <f t="shared" si="13"/>
        <v>15.81156</v>
      </c>
      <c r="E73" s="42">
        <f t="shared" si="13"/>
        <v>12.73709</v>
      </c>
      <c r="F73" s="42">
        <f t="shared" si="13"/>
        <v>10.541039999999999</v>
      </c>
      <c r="G73" s="42">
        <f t="shared" si="13"/>
        <v>10.541039999999999</v>
      </c>
      <c r="H73" s="42">
        <f t="shared" si="13"/>
        <v>10.541039999999999</v>
      </c>
      <c r="I73" s="42">
        <f t="shared" si="13"/>
        <v>10.541039999999999</v>
      </c>
      <c r="J73" s="281"/>
      <c r="K73" s="35"/>
      <c r="L73" s="35"/>
      <c r="M73" s="35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</row>
    <row r="74" spans="1:36" ht="19.5" customHeight="1">
      <c r="A74" s="282">
        <v>8</v>
      </c>
      <c r="B74" s="37" t="s">
        <v>118</v>
      </c>
      <c r="C74" s="44">
        <f>C71+J74</f>
        <v>21.7</v>
      </c>
      <c r="D74" s="44">
        <f>D71+J74</f>
        <v>16.1</v>
      </c>
      <c r="E74" s="44">
        <f>E71+J74</f>
        <v>13.899999999999999</v>
      </c>
      <c r="F74" s="44">
        <f>F71+J74</f>
        <v>11.2</v>
      </c>
      <c r="G74" s="44">
        <f>G71+J74</f>
        <v>10</v>
      </c>
      <c r="H74" s="44">
        <f>H71+J74</f>
        <v>8.7</v>
      </c>
      <c r="I74" s="44">
        <f>I71+J74</f>
        <v>6</v>
      </c>
      <c r="J74" s="38">
        <v>4.3</v>
      </c>
      <c r="K74" s="276" t="s">
        <v>128</v>
      </c>
      <c r="L74" s="35"/>
      <c r="M74" s="35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</row>
    <row r="75" spans="1:36" ht="19.5" customHeight="1">
      <c r="A75" s="283"/>
      <c r="B75" s="40" t="s">
        <v>120</v>
      </c>
      <c r="C75" s="46">
        <f aca="true" t="shared" si="14" ref="C75:J75">C31*0.87842</f>
        <v>57.975719999999995</v>
      </c>
      <c r="D75" s="46">
        <f t="shared" si="14"/>
        <v>43.04258</v>
      </c>
      <c r="E75" s="46">
        <f t="shared" si="14"/>
        <v>36.89364</v>
      </c>
      <c r="F75" s="46">
        <f t="shared" si="14"/>
        <v>29.86628</v>
      </c>
      <c r="G75" s="46">
        <f t="shared" si="14"/>
        <v>26.3526</v>
      </c>
      <c r="H75" s="46">
        <f t="shared" si="14"/>
        <v>22.838919999999998</v>
      </c>
      <c r="I75" s="46">
        <f t="shared" si="14"/>
        <v>21.082079999999998</v>
      </c>
      <c r="J75" s="46">
        <f t="shared" si="14"/>
        <v>21.082079999999998</v>
      </c>
      <c r="K75" s="280"/>
      <c r="L75" s="35"/>
      <c r="M75" s="35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</row>
    <row r="76" spans="1:36" ht="19.5" customHeight="1">
      <c r="A76" s="284"/>
      <c r="B76" s="40" t="s">
        <v>121</v>
      </c>
      <c r="C76" s="42">
        <f aca="true" t="shared" si="15" ref="C76:J76">C75/2</f>
        <v>28.987859999999998</v>
      </c>
      <c r="D76" s="42">
        <f t="shared" si="15"/>
        <v>21.52129</v>
      </c>
      <c r="E76" s="42">
        <f t="shared" si="15"/>
        <v>18.44682</v>
      </c>
      <c r="F76" s="42">
        <f t="shared" si="15"/>
        <v>14.93314</v>
      </c>
      <c r="G76" s="42">
        <f t="shared" si="15"/>
        <v>13.1763</v>
      </c>
      <c r="H76" s="42">
        <f t="shared" si="15"/>
        <v>11.419459999999999</v>
      </c>
      <c r="I76" s="42">
        <f t="shared" si="15"/>
        <v>10.541039999999999</v>
      </c>
      <c r="J76" s="42">
        <f t="shared" si="15"/>
        <v>10.541039999999999</v>
      </c>
      <c r="K76" s="281"/>
      <c r="L76" s="35"/>
      <c r="M76" s="35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</row>
    <row r="77" spans="1:36" ht="19.5" customHeight="1">
      <c r="A77" s="282">
        <v>9</v>
      </c>
      <c r="B77" s="37" t="s">
        <v>118</v>
      </c>
      <c r="C77" s="44">
        <f>C74+K77</f>
        <v>24.9</v>
      </c>
      <c r="D77" s="44">
        <f>D74+K77</f>
        <v>19.3</v>
      </c>
      <c r="E77" s="44">
        <f>E74+K77</f>
        <v>17.099999999999998</v>
      </c>
      <c r="F77" s="44">
        <f>F74+K77</f>
        <v>14.399999999999999</v>
      </c>
      <c r="G77" s="44">
        <f>G74+K77</f>
        <v>13.2</v>
      </c>
      <c r="H77" s="44">
        <f>H74+K77</f>
        <v>11.899999999999999</v>
      </c>
      <c r="I77" s="44">
        <f>I74+K77</f>
        <v>9.2</v>
      </c>
      <c r="J77" s="44">
        <f>J74+K77</f>
        <v>7.5</v>
      </c>
      <c r="K77" s="38">
        <v>3.2</v>
      </c>
      <c r="L77" s="276" t="s">
        <v>129</v>
      </c>
      <c r="M77" s="35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</row>
    <row r="78" spans="1:36" ht="19.5" customHeight="1">
      <c r="A78" s="283"/>
      <c r="B78" s="40" t="s">
        <v>120</v>
      </c>
      <c r="C78" s="46">
        <f aca="true" t="shared" si="16" ref="C78:K78">C34*0.87842</f>
        <v>66.75992</v>
      </c>
      <c r="D78" s="46">
        <f t="shared" si="16"/>
        <v>51.82678</v>
      </c>
      <c r="E78" s="46">
        <f t="shared" si="16"/>
        <v>45.677839999999996</v>
      </c>
      <c r="F78" s="46">
        <f t="shared" si="16"/>
        <v>38.65048</v>
      </c>
      <c r="G78" s="46">
        <f t="shared" si="16"/>
        <v>35.1368</v>
      </c>
      <c r="H78" s="46">
        <f t="shared" si="16"/>
        <v>31.62312</v>
      </c>
      <c r="I78" s="46">
        <f t="shared" si="16"/>
        <v>24.59576</v>
      </c>
      <c r="J78" s="46">
        <f t="shared" si="16"/>
        <v>21.082079999999998</v>
      </c>
      <c r="K78" s="46">
        <f t="shared" si="16"/>
        <v>21.082079999999998</v>
      </c>
      <c r="L78" s="280"/>
      <c r="M78" s="35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</row>
    <row r="79" spans="1:36" ht="19.5" customHeight="1">
      <c r="A79" s="284"/>
      <c r="B79" s="40" t="s">
        <v>121</v>
      </c>
      <c r="C79" s="42">
        <f aca="true" t="shared" si="17" ref="C79:I79">C78/2</f>
        <v>33.37996</v>
      </c>
      <c r="D79" s="42">
        <f t="shared" si="17"/>
        <v>25.91339</v>
      </c>
      <c r="E79" s="42">
        <f t="shared" si="17"/>
        <v>22.838919999999998</v>
      </c>
      <c r="F79" s="42">
        <f t="shared" si="17"/>
        <v>19.32524</v>
      </c>
      <c r="G79" s="42">
        <f t="shared" si="17"/>
        <v>17.5684</v>
      </c>
      <c r="H79" s="42">
        <f t="shared" si="17"/>
        <v>15.81156</v>
      </c>
      <c r="I79" s="42">
        <f t="shared" si="17"/>
        <v>12.29788</v>
      </c>
      <c r="J79" s="42">
        <v>12</v>
      </c>
      <c r="K79" s="42">
        <f>K78/2</f>
        <v>10.541039999999999</v>
      </c>
      <c r="L79" s="281"/>
      <c r="M79" s="35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</row>
    <row r="80" spans="1:36" ht="19.5" customHeight="1">
      <c r="A80" s="282">
        <v>10</v>
      </c>
      <c r="B80" s="37" t="s">
        <v>118</v>
      </c>
      <c r="C80" s="44">
        <f>C77+L80</f>
        <v>28.4</v>
      </c>
      <c r="D80" s="44">
        <f>D77+L80</f>
        <v>22.8</v>
      </c>
      <c r="E80" s="44">
        <f>E77+L80</f>
        <v>20.599999999999998</v>
      </c>
      <c r="F80" s="44">
        <f>F77+L80</f>
        <v>17.9</v>
      </c>
      <c r="G80" s="44">
        <f>G77+L80</f>
        <v>16.7</v>
      </c>
      <c r="H80" s="44">
        <f>H77+L80</f>
        <v>15.399999999999999</v>
      </c>
      <c r="I80" s="44">
        <f>I77+L80</f>
        <v>12.7</v>
      </c>
      <c r="J80" s="44">
        <f>J77+L80</f>
        <v>11</v>
      </c>
      <c r="K80" s="44">
        <f>K77+L80</f>
        <v>6.7</v>
      </c>
      <c r="L80" s="38">
        <v>3.5</v>
      </c>
      <c r="M80" s="276" t="s">
        <v>130</v>
      </c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</row>
    <row r="81" spans="1:36" ht="19.5" customHeight="1">
      <c r="A81" s="283"/>
      <c r="B81" s="40" t="s">
        <v>120</v>
      </c>
      <c r="C81" s="46">
        <f aca="true" t="shared" si="18" ref="C81:L81">C37*0.87842</f>
        <v>75.54411999999999</v>
      </c>
      <c r="D81" s="46">
        <f t="shared" si="18"/>
        <v>60.61098</v>
      </c>
      <c r="E81" s="46">
        <f t="shared" si="18"/>
        <v>55.34046</v>
      </c>
      <c r="F81" s="46">
        <f t="shared" si="18"/>
        <v>47.43468</v>
      </c>
      <c r="G81" s="46">
        <f t="shared" si="18"/>
        <v>44.79942</v>
      </c>
      <c r="H81" s="46">
        <f t="shared" si="18"/>
        <v>41.28574</v>
      </c>
      <c r="I81" s="46">
        <f t="shared" si="18"/>
        <v>34.25838</v>
      </c>
      <c r="J81" s="46">
        <f t="shared" si="18"/>
        <v>28.987859999999998</v>
      </c>
      <c r="K81" s="46">
        <f t="shared" si="18"/>
        <v>21.082079999999998</v>
      </c>
      <c r="L81" s="46">
        <f t="shared" si="18"/>
        <v>21.082079999999998</v>
      </c>
      <c r="M81" s="280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</row>
    <row r="82" spans="1:13" ht="19.5" customHeight="1">
      <c r="A82" s="284"/>
      <c r="B82" s="40" t="s">
        <v>121</v>
      </c>
      <c r="C82" s="42">
        <f aca="true" t="shared" si="19" ref="C82:L82">C81/2</f>
        <v>37.772059999999996</v>
      </c>
      <c r="D82" s="42">
        <f t="shared" si="19"/>
        <v>30.30549</v>
      </c>
      <c r="E82" s="42">
        <f t="shared" si="19"/>
        <v>27.67023</v>
      </c>
      <c r="F82" s="42">
        <f t="shared" si="19"/>
        <v>23.71734</v>
      </c>
      <c r="G82" s="42">
        <f t="shared" si="19"/>
        <v>22.39971</v>
      </c>
      <c r="H82" s="42">
        <f t="shared" si="19"/>
        <v>20.64287</v>
      </c>
      <c r="I82" s="42">
        <f t="shared" si="19"/>
        <v>17.12919</v>
      </c>
      <c r="J82" s="42">
        <f t="shared" si="19"/>
        <v>14.493929999999999</v>
      </c>
      <c r="K82" s="42">
        <f t="shared" si="19"/>
        <v>10.541039999999999</v>
      </c>
      <c r="L82" s="42">
        <f t="shared" si="19"/>
        <v>10.541039999999999</v>
      </c>
      <c r="M82" s="281"/>
    </row>
    <row r="83" spans="11:12" ht="19.5" customHeight="1">
      <c r="K83" s="285" t="s">
        <v>131</v>
      </c>
      <c r="L83" s="285"/>
    </row>
    <row r="84" spans="1:36" s="30" customFormat="1" ht="19.5" customHeight="1">
      <c r="A84" s="50"/>
      <c r="B84" s="51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</row>
  </sheetData>
  <sheetProtection/>
  <mergeCells count="56">
    <mergeCell ref="K83:L83"/>
    <mergeCell ref="A74:A76"/>
    <mergeCell ref="K74:K76"/>
    <mergeCell ref="A77:A79"/>
    <mergeCell ref="L77:L79"/>
    <mergeCell ref="A80:A82"/>
    <mergeCell ref="M80:M82"/>
    <mergeCell ref="A65:A67"/>
    <mergeCell ref="H65:H67"/>
    <mergeCell ref="A68:A70"/>
    <mergeCell ref="I68:I70"/>
    <mergeCell ref="A71:A73"/>
    <mergeCell ref="J71:J73"/>
    <mergeCell ref="A56:A58"/>
    <mergeCell ref="E56:E58"/>
    <mergeCell ref="A59:A61"/>
    <mergeCell ref="F59:F61"/>
    <mergeCell ref="A62:A64"/>
    <mergeCell ref="G62:G64"/>
    <mergeCell ref="B47:L48"/>
    <mergeCell ref="E49:K50"/>
    <mergeCell ref="A51:A52"/>
    <mergeCell ref="B51:B52"/>
    <mergeCell ref="C51:C52"/>
    <mergeCell ref="A53:A55"/>
    <mergeCell ref="D53:D55"/>
    <mergeCell ref="A36:A38"/>
    <mergeCell ref="M36:M38"/>
    <mergeCell ref="K39:L39"/>
    <mergeCell ref="L41:M41"/>
    <mergeCell ref="L44:M44"/>
    <mergeCell ref="B45:L46"/>
    <mergeCell ref="A27:A29"/>
    <mergeCell ref="J27:J29"/>
    <mergeCell ref="A30:A32"/>
    <mergeCell ref="K30:K32"/>
    <mergeCell ref="A33:A35"/>
    <mergeCell ref="L33:L35"/>
    <mergeCell ref="A18:A20"/>
    <mergeCell ref="G18:G20"/>
    <mergeCell ref="A21:A23"/>
    <mergeCell ref="H21:H23"/>
    <mergeCell ref="A24:A26"/>
    <mergeCell ref="I24:I26"/>
    <mergeCell ref="A9:A11"/>
    <mergeCell ref="D9:D11"/>
    <mergeCell ref="A12:A14"/>
    <mergeCell ref="E12:E14"/>
    <mergeCell ref="A15:A17"/>
    <mergeCell ref="F15:F17"/>
    <mergeCell ref="B1:L2"/>
    <mergeCell ref="B3:L4"/>
    <mergeCell ref="E5:K6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asus</cp:lastModifiedBy>
  <cp:lastPrinted>2017-12-19T00:31:49Z</cp:lastPrinted>
  <dcterms:created xsi:type="dcterms:W3CDTF">2004-08-04T06:30:16Z</dcterms:created>
  <dcterms:modified xsi:type="dcterms:W3CDTF">2018-03-23T01:51:19Z</dcterms:modified>
  <cp:category/>
  <cp:version/>
  <cp:contentType/>
  <cp:contentStatus/>
</cp:coreProperties>
</file>